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9440" windowHeight="11040" tabRatio="444"/>
  </bookViews>
  <sheets>
    <sheet name="17_ΕΤΗΣΙΑ ΚΑΤΑΝΟΜΗ" sheetId="13" r:id="rId1"/>
    <sheet name="18Α_18Γ_mix" sheetId="12" r:id="rId2"/>
    <sheet name="28_PF" sheetId="14" r:id="rId3"/>
  </sheets>
  <externalReferences>
    <externalReference r:id="rId4"/>
  </externalReferences>
  <definedNames>
    <definedName name="_xlnm._FilterDatabase" localSheetId="1" hidden="1">'18Α_18Γ_mix'!$A$3:$AU$18</definedName>
    <definedName name="_xlnm.Print_Area" localSheetId="1">'18Α_18Γ_mix'!$A$1:$AF$36</definedName>
    <definedName name="_xlnm.Print_Titles" localSheetId="1">'18Α_18Γ_mix'!$2:$3</definedName>
    <definedName name="Κατηγορίες_παρέμβασης">[1]Φύλλο2!$B$1:$B$123</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R7" i="13" l="1"/>
  <c r="BN7" i="13"/>
  <c r="BJ7" i="13"/>
  <c r="CV6" i="13"/>
  <c r="CR6" i="13"/>
  <c r="CN6" i="13"/>
  <c r="CB6" i="13"/>
  <c r="BX6" i="13"/>
  <c r="BX7" i="13" s="1"/>
  <c r="BV6" i="13"/>
  <c r="BV7" i="13" s="1"/>
  <c r="BU6" i="13"/>
  <c r="BU7" i="13" s="1"/>
  <c r="BT6" i="13"/>
  <c r="BT7" i="13" s="1"/>
  <c r="BS6" i="13"/>
  <c r="BR6" i="13"/>
  <c r="BQ6" i="13"/>
  <c r="BQ7" i="13" s="1"/>
  <c r="BP6" i="13"/>
  <c r="BP7" i="13" s="1"/>
  <c r="BO6" i="13"/>
  <c r="BN6" i="13"/>
  <c r="BM6" i="13"/>
  <c r="BM7" i="13" s="1"/>
  <c r="BL6" i="13"/>
  <c r="BL7" i="13" s="1"/>
  <c r="BK6" i="13"/>
  <c r="BJ6" i="13"/>
  <c r="BI6" i="13"/>
  <c r="BI7" i="13" s="1"/>
  <c r="AR6" i="13"/>
  <c r="AQ6" i="13"/>
  <c r="AP6" i="13"/>
  <c r="AO6" i="13"/>
  <c r="BS7" i="13" s="1"/>
  <c r="AN6" i="13"/>
  <c r="AM6" i="13"/>
  <c r="AL6" i="13"/>
  <c r="AK6" i="13"/>
  <c r="BO7" i="13" s="1"/>
  <c r="AJ6" i="13"/>
  <c r="AI6" i="13"/>
  <c r="AH6" i="13"/>
  <c r="AG6" i="13"/>
  <c r="BK7" i="13" s="1"/>
  <c r="AF6" i="13"/>
  <c r="AE6" i="13"/>
  <c r="V6" i="13"/>
  <c r="U6" i="13"/>
  <c r="T6" i="13"/>
  <c r="S6" i="13"/>
  <c r="R6" i="13"/>
  <c r="Q6" i="13"/>
  <c r="P6" i="13"/>
  <c r="O6" i="13"/>
  <c r="N6" i="13"/>
  <c r="M6" i="13"/>
  <c r="L6" i="13"/>
  <c r="K6" i="13"/>
  <c r="J6" i="13"/>
  <c r="I6" i="13"/>
  <c r="H6" i="13"/>
  <c r="DI5" i="13"/>
  <c r="DE5" i="13"/>
  <c r="DA5" i="13"/>
  <c r="DA6" i="13" s="1"/>
  <c r="CZ5" i="13"/>
  <c r="CZ6" i="13" s="1"/>
  <c r="CY5" i="13"/>
  <c r="CX5" i="13"/>
  <c r="CW5" i="13"/>
  <c r="CW6" i="13" s="1"/>
  <c r="CV5" i="13"/>
  <c r="DH5" i="13" s="1"/>
  <c r="CU5" i="13"/>
  <c r="CT5" i="13"/>
  <c r="DG5" i="13" s="1"/>
  <c r="CS5" i="13"/>
  <c r="CS6" i="13" s="1"/>
  <c r="CR5" i="13"/>
  <c r="CQ5" i="13"/>
  <c r="CP5" i="13"/>
  <c r="DB5" i="13" s="1"/>
  <c r="CO5" i="13"/>
  <c r="CN5" i="13"/>
  <c r="DD5" i="13" s="1"/>
  <c r="CE5" i="13"/>
  <c r="CD5" i="13"/>
  <c r="CC5" i="13"/>
  <c r="CC6" i="13" s="1"/>
  <c r="CB5" i="13"/>
  <c r="CA5" i="13"/>
  <c r="BZ5" i="13"/>
  <c r="BY5" i="13"/>
  <c r="BY6" i="13" s="1"/>
  <c r="BX5" i="13"/>
  <c r="BW5" i="13"/>
  <c r="BA5" i="13"/>
  <c r="AZ5" i="13"/>
  <c r="AY5" i="13"/>
  <c r="AX5" i="13"/>
  <c r="AW5" i="13"/>
  <c r="AV5" i="13"/>
  <c r="AU5" i="13"/>
  <c r="AT5" i="13"/>
  <c r="AS5" i="13"/>
  <c r="W5" i="13"/>
  <c r="W6" i="13" s="1"/>
  <c r="V5" i="13"/>
  <c r="B5" i="13"/>
  <c r="A5" i="13"/>
  <c r="DJ4" i="13"/>
  <c r="DF4" i="13"/>
  <c r="DA4" i="13"/>
  <c r="CZ4" i="13"/>
  <c r="CY4" i="13"/>
  <c r="CY6" i="13" s="1"/>
  <c r="CX4" i="13"/>
  <c r="CX6" i="13" s="1"/>
  <c r="CW4" i="13"/>
  <c r="CV4" i="13"/>
  <c r="DH4" i="13" s="1"/>
  <c r="DH6" i="13" s="1"/>
  <c r="CU4" i="13"/>
  <c r="CU6" i="13" s="1"/>
  <c r="CT4" i="13"/>
  <c r="CT6" i="13" s="1"/>
  <c r="CS4" i="13"/>
  <c r="CR4" i="13"/>
  <c r="CQ4" i="13"/>
  <c r="CQ6" i="13" s="1"/>
  <c r="CP4" i="13"/>
  <c r="CP6" i="13" s="1"/>
  <c r="CO4" i="13"/>
  <c r="CN4" i="13"/>
  <c r="DD4" i="13" s="1"/>
  <c r="DD6" i="13" s="1"/>
  <c r="CE4" i="13"/>
  <c r="CD4" i="13"/>
  <c r="CD6" i="13" s="1"/>
  <c r="CC4" i="13"/>
  <c r="CB4" i="13"/>
  <c r="CA4" i="13"/>
  <c r="CA6" i="13" s="1"/>
  <c r="BZ4" i="13"/>
  <c r="BZ6" i="13" s="1"/>
  <c r="BY4" i="13"/>
  <c r="BX4" i="13"/>
  <c r="BW4" i="13"/>
  <c r="BA4" i="13"/>
  <c r="BA6" i="13" s="1"/>
  <c r="AZ4" i="13"/>
  <c r="AZ6" i="13" s="1"/>
  <c r="AY4" i="13"/>
  <c r="AY6" i="13" s="1"/>
  <c r="AX4" i="13"/>
  <c r="AX6" i="13" s="1"/>
  <c r="AW4" i="13"/>
  <c r="AW6" i="13" s="1"/>
  <c r="AV4" i="13"/>
  <c r="AV6" i="13" s="1"/>
  <c r="AU4" i="13"/>
  <c r="AU6" i="13" s="1"/>
  <c r="AT4" i="13"/>
  <c r="AT6" i="13" s="1"/>
  <c r="AS4" i="13"/>
  <c r="AS6" i="13" s="1"/>
  <c r="W4" i="13"/>
  <c r="V4" i="13"/>
  <c r="B4" i="13"/>
  <c r="A4" i="13"/>
  <c r="DC5" i="13" l="1"/>
  <c r="BW6" i="13"/>
  <c r="CE6" i="13"/>
  <c r="BW7" i="13"/>
  <c r="DC4" i="13"/>
  <c r="DC6" i="13" s="1"/>
  <c r="DF5" i="13"/>
  <c r="DF6" i="13" s="1"/>
  <c r="DJ5" i="13"/>
  <c r="DJ6" i="13" s="1"/>
  <c r="CO6" i="13"/>
  <c r="DE4" i="13"/>
  <c r="DE6" i="13" s="1"/>
  <c r="DI4" i="13"/>
  <c r="DI6" i="13" s="1"/>
  <c r="DB4" i="13"/>
  <c r="DB6" i="13" s="1"/>
  <c r="DG4" i="13"/>
  <c r="DG6" i="13" s="1"/>
  <c r="F5" i="12" l="1"/>
  <c r="F6" i="12"/>
  <c r="F7" i="12"/>
  <c r="F8" i="12"/>
  <c r="F9" i="12"/>
  <c r="F10" i="12"/>
  <c r="F11" i="12"/>
  <c r="F12" i="12"/>
  <c r="F13" i="12"/>
  <c r="F14" i="12"/>
  <c r="F15" i="12"/>
  <c r="F16" i="12"/>
  <c r="F4" i="12"/>
  <c r="G17" i="12" l="1"/>
  <c r="F33" i="12" s="1"/>
  <c r="H17" i="12"/>
  <c r="F34" i="12" s="1"/>
  <c r="I17" i="12"/>
  <c r="J17" i="12"/>
  <c r="F36" i="12" s="1"/>
  <c r="K17" i="12"/>
  <c r="F37" i="12" s="1"/>
  <c r="L17" i="12"/>
  <c r="F38" i="12" s="1"/>
  <c r="M17" i="12"/>
  <c r="F39" i="12" s="1"/>
  <c r="N17" i="12"/>
  <c r="F40" i="12" s="1"/>
  <c r="O17" i="12"/>
  <c r="F41" i="12" s="1"/>
  <c r="P17" i="12"/>
  <c r="F42" i="12" s="1"/>
  <c r="Q17" i="12"/>
  <c r="R17" i="12"/>
  <c r="F44" i="12" s="1"/>
  <c r="F17" i="12"/>
  <c r="C27" i="12"/>
  <c r="C26" i="12"/>
  <c r="C25" i="12"/>
  <c r="F35" i="12"/>
  <c r="C24" i="12"/>
  <c r="C23" i="12"/>
  <c r="C22" i="12"/>
  <c r="F43" i="12"/>
  <c r="AS16" i="12"/>
  <c r="AQ16" i="12"/>
  <c r="AP16" i="12"/>
  <c r="AO16" i="12"/>
  <c r="AN16" i="12"/>
  <c r="AM16" i="12"/>
  <c r="AL16" i="12"/>
  <c r="AK16" i="12"/>
  <c r="AJ16" i="12"/>
  <c r="AI16" i="12"/>
  <c r="AH16" i="12"/>
  <c r="AG16" i="12"/>
  <c r="AF16" i="12"/>
  <c r="AS15" i="12"/>
  <c r="AQ15" i="12"/>
  <c r="AP15" i="12"/>
  <c r="AO15" i="12"/>
  <c r="AN15" i="12"/>
  <c r="AM15" i="12"/>
  <c r="AL15" i="12"/>
  <c r="AK15" i="12"/>
  <c r="AJ15" i="12"/>
  <c r="AI15" i="12"/>
  <c r="AH15" i="12"/>
  <c r="AG15" i="12"/>
  <c r="AF15" i="12"/>
  <c r="AS14" i="12"/>
  <c r="AQ14" i="12"/>
  <c r="AP14" i="12"/>
  <c r="AN14" i="12"/>
  <c r="AM14" i="12"/>
  <c r="AL14" i="12"/>
  <c r="AK14" i="12"/>
  <c r="AJ14" i="12"/>
  <c r="AI14" i="12"/>
  <c r="AH14" i="12"/>
  <c r="AG14" i="12"/>
  <c r="AF14" i="12"/>
  <c r="AS13" i="12"/>
  <c r="AQ13" i="12"/>
  <c r="AP13" i="12"/>
  <c r="AO13" i="12"/>
  <c r="AM13" i="12"/>
  <c r="AL13" i="12"/>
  <c r="AK13" i="12"/>
  <c r="AJ13" i="12"/>
  <c r="AI13" i="12"/>
  <c r="AH13" i="12"/>
  <c r="AG13" i="12"/>
  <c r="AF13" i="12"/>
  <c r="AS12" i="12"/>
  <c r="AQ12" i="12"/>
  <c r="AP12" i="12"/>
  <c r="AO12" i="12"/>
  <c r="AM12" i="12"/>
  <c r="AL12" i="12"/>
  <c r="AK12" i="12"/>
  <c r="AJ12" i="12"/>
  <c r="AI12" i="12"/>
  <c r="AH12" i="12"/>
  <c r="AG12" i="12"/>
  <c r="AF12" i="12"/>
  <c r="AS11" i="12"/>
  <c r="AS10" i="12"/>
  <c r="AQ10" i="12"/>
  <c r="AP10" i="12"/>
  <c r="AO10" i="12"/>
  <c r="AN10" i="12"/>
  <c r="AM10" i="12"/>
  <c r="AK10" i="12"/>
  <c r="AJ10" i="12"/>
  <c r="AI10" i="12"/>
  <c r="AH10" i="12"/>
  <c r="AG10" i="12"/>
  <c r="AF10" i="12"/>
  <c r="AS9" i="12"/>
  <c r="AS8" i="12"/>
  <c r="AQ8" i="12"/>
  <c r="AP8" i="12"/>
  <c r="AO8" i="12"/>
  <c r="AN8" i="12"/>
  <c r="AM8" i="12"/>
  <c r="AL8" i="12"/>
  <c r="AK8" i="12"/>
  <c r="AI8" i="12"/>
  <c r="AH8" i="12"/>
  <c r="AG8" i="12"/>
  <c r="AF8" i="12"/>
  <c r="AS7" i="12"/>
  <c r="AS6" i="12"/>
  <c r="AS5" i="12"/>
  <c r="AS4" i="12"/>
  <c r="AE15" i="12" l="1"/>
  <c r="AE16" i="12"/>
  <c r="F24" i="12"/>
  <c r="G24" i="12"/>
  <c r="G26" i="12"/>
  <c r="F25" i="12"/>
  <c r="G27" i="12"/>
  <c r="G23" i="12"/>
  <c r="F22" i="12"/>
  <c r="F27" i="12"/>
  <c r="F23" i="12"/>
  <c r="AP7" i="12"/>
  <c r="F26" i="12"/>
  <c r="F45" i="12"/>
  <c r="AJ9" i="12" l="1"/>
  <c r="H24" i="12"/>
  <c r="I24" i="12" s="1"/>
  <c r="AN13" i="12"/>
  <c r="AE13" i="12" s="1"/>
  <c r="H23" i="12"/>
  <c r="I23" i="12" s="1"/>
  <c r="AB17" i="12"/>
  <c r="H26" i="12"/>
  <c r="I26" i="12" s="1"/>
  <c r="F28" i="12"/>
  <c r="Y17" i="12"/>
  <c r="AI11" i="12"/>
  <c r="AH5" i="12"/>
  <c r="AJ7" i="12"/>
  <c r="AN6" i="12"/>
  <c r="AM5" i="12"/>
  <c r="AF4" i="12"/>
  <c r="S17" i="12"/>
  <c r="AK9" i="12"/>
  <c r="AK11" i="12"/>
  <c r="AL11" i="12"/>
  <c r="AM11" i="12"/>
  <c r="AH4" i="12"/>
  <c r="U17" i="12"/>
  <c r="AN7" i="12"/>
  <c r="AG6" i="12"/>
  <c r="AJ4" i="12"/>
  <c r="AO9" i="12"/>
  <c r="AO11" i="12"/>
  <c r="AQ7" i="12"/>
  <c r="AI6" i="12"/>
  <c r="AL6" i="12"/>
  <c r="AQ11" i="12"/>
  <c r="AH7" i="12"/>
  <c r="AP11" i="12"/>
  <c r="AM7" i="12"/>
  <c r="AG7" i="12"/>
  <c r="AF6" i="12"/>
  <c r="AK6" i="12"/>
  <c r="AJ5" i="12"/>
  <c r="AO5" i="12"/>
  <c r="AN4" i="12"/>
  <c r="AM9" i="12"/>
  <c r="AH9" i="12"/>
  <c r="AP4" i="12"/>
  <c r="AC17" i="12"/>
  <c r="AL5" i="12"/>
  <c r="AP6" i="12"/>
  <c r="AI7" i="12"/>
  <c r="AQ5" i="12"/>
  <c r="AQ9" i="12"/>
  <c r="AN9" i="12"/>
  <c r="AO7" i="12"/>
  <c r="AG5" i="12"/>
  <c r="AK4" i="12"/>
  <c r="X17" i="12"/>
  <c r="AP9" i="12"/>
  <c r="AF11" i="12"/>
  <c r="AI4" i="12"/>
  <c r="V17" i="12"/>
  <c r="AI9" i="12"/>
  <c r="AF9" i="12"/>
  <c r="AM6" i="12"/>
  <c r="AF5" i="12"/>
  <c r="AK5" i="12"/>
  <c r="AO4" i="12"/>
  <c r="AP5" i="12"/>
  <c r="AQ4" i="12"/>
  <c r="AD17" i="12"/>
  <c r="AN11" i="12"/>
  <c r="AH11" i="12"/>
  <c r="AH6" i="12"/>
  <c r="AG11" i="12"/>
  <c r="AF7" i="12"/>
  <c r="AK7" i="12"/>
  <c r="AJ6" i="12"/>
  <c r="AO6" i="12"/>
  <c r="AN5" i="12"/>
  <c r="AM4" i="12"/>
  <c r="Z17" i="12"/>
  <c r="AG4" i="12"/>
  <c r="T17" i="12"/>
  <c r="AG9" i="12"/>
  <c r="AL9" i="12"/>
  <c r="AJ11" i="12"/>
  <c r="AL7" i="12"/>
  <c r="AI5" i="12"/>
  <c r="AQ6" i="12"/>
  <c r="H27" i="12"/>
  <c r="I27" i="12" s="1"/>
  <c r="AL4" i="12"/>
  <c r="AE9" i="12" l="1"/>
  <c r="AE11" i="12"/>
  <c r="G22" i="12" s="1"/>
  <c r="H22" i="12" s="1"/>
  <c r="I22" i="12" s="1"/>
  <c r="AE7" i="12"/>
  <c r="AE5" i="12"/>
  <c r="AE6" i="12"/>
  <c r="AE4" i="12"/>
  <c r="AA17" i="12"/>
  <c r="AG17" i="12"/>
  <c r="AQ17" i="12"/>
  <c r="AJ8" i="12"/>
  <c r="AE8" i="12" s="1"/>
  <c r="AO14" i="12"/>
  <c r="AP17" i="12"/>
  <c r="W17" i="12"/>
  <c r="AI17" i="12"/>
  <c r="AL10" i="12"/>
  <c r="AN12" i="12"/>
  <c r="AK17" i="12"/>
  <c r="AH17" i="12"/>
  <c r="AF17" i="12"/>
  <c r="G33" i="12" s="1"/>
  <c r="AM17" i="12"/>
  <c r="AJ17" i="12" l="1"/>
  <c r="G37" i="12" s="1"/>
  <c r="H37" i="12" s="1"/>
  <c r="G44" i="12"/>
  <c r="H44" i="12" s="1"/>
  <c r="G43" i="12"/>
  <c r="H43" i="12" s="1"/>
  <c r="G40" i="12"/>
  <c r="H40" i="12" s="1"/>
  <c r="G38" i="12"/>
  <c r="H38" i="12" s="1"/>
  <c r="H35" i="12"/>
  <c r="G35" i="12"/>
  <c r="G36" i="12"/>
  <c r="H36" i="12" s="1"/>
  <c r="H34" i="12"/>
  <c r="G34" i="12"/>
  <c r="AL17" i="12"/>
  <c r="AE10" i="12"/>
  <c r="G25" i="12" s="1"/>
  <c r="H25" i="12" s="1"/>
  <c r="AO17" i="12"/>
  <c r="AE14" i="12"/>
  <c r="AN17" i="12"/>
  <c r="AE12" i="12"/>
  <c r="H33" i="12"/>
  <c r="G42" i="12" l="1"/>
  <c r="H42" i="12" s="1"/>
  <c r="G41" i="12"/>
  <c r="H41" i="12" s="1"/>
  <c r="G39" i="12"/>
  <c r="H39" i="12" s="1"/>
  <c r="AE17" i="12"/>
  <c r="G28" i="12"/>
  <c r="I25" i="12"/>
  <c r="H28" i="12"/>
  <c r="I28" i="12" s="1"/>
  <c r="G45" i="12" l="1"/>
  <c r="H45" i="12" s="1"/>
</calcChain>
</file>

<file path=xl/comments1.xml><?xml version="1.0" encoding="utf-8"?>
<comments xmlns="http://schemas.openxmlformats.org/spreadsheetml/2006/main">
  <authors>
    <author>Kostaras George</author>
  </authors>
  <commentList>
    <comment ref="P20" authorId="0">
      <text>
        <r>
          <rPr>
            <b/>
            <sz val="9"/>
            <color indexed="81"/>
            <rFont val="Tahoma"/>
            <family val="2"/>
            <charset val="161"/>
          </rPr>
          <t>Kostaras George:</t>
        </r>
        <r>
          <rPr>
            <sz val="9"/>
            <color indexed="81"/>
            <rFont val="Tahoma"/>
            <family val="2"/>
            <charset val="161"/>
          </rPr>
          <t xml:space="preserve">
Με βάση ταν πίνακα  δημοσιονομικών στοιχείων 31/12/2018</t>
        </r>
      </text>
    </comment>
  </commentList>
</comments>
</file>

<file path=xl/sharedStrings.xml><?xml version="1.0" encoding="utf-8"?>
<sst xmlns="http://schemas.openxmlformats.org/spreadsheetml/2006/main" count="658" uniqueCount="159">
  <si>
    <t>ΕΠ</t>
  </si>
  <si>
    <t>Τίτλος ΕΠ</t>
  </si>
  <si>
    <t>ΑΠ</t>
  </si>
  <si>
    <t>Ταμείο</t>
  </si>
  <si>
    <t>Κατ Περ</t>
  </si>
  <si>
    <t>ΕΤΠΑ</t>
  </si>
  <si>
    <t>ΛΑΠ</t>
  </si>
  <si>
    <t>ΠΑΠ</t>
  </si>
  <si>
    <t>ΜΕΤ</t>
  </si>
  <si>
    <t>ΕΚΤ</t>
  </si>
  <si>
    <t/>
  </si>
  <si>
    <t>Κεντρική Μακεδονία</t>
  </si>
  <si>
    <t>ΑΞ01</t>
  </si>
  <si>
    <t>ΑΞ02</t>
  </si>
  <si>
    <t>ΑΞ03</t>
  </si>
  <si>
    <t>ΑΞ04</t>
  </si>
  <si>
    <t>ΑΞ05</t>
  </si>
  <si>
    <t>ΑΞ06</t>
  </si>
  <si>
    <t>ΑΞ07</t>
  </si>
  <si>
    <t>ΑΞ08</t>
  </si>
  <si>
    <t>ΑΞ09Α</t>
  </si>
  <si>
    <t>ΑΞ09Β</t>
  </si>
  <si>
    <t>ΑΞ10</t>
  </si>
  <si>
    <t>ΑΞ11</t>
  </si>
  <si>
    <t>ΑΞ12</t>
  </si>
  <si>
    <t>Προγραμματικοί Πόροι_ΚΣ</t>
  </si>
  <si>
    <t>ΘΣ 1</t>
  </si>
  <si>
    <t>ΘΣ 2</t>
  </si>
  <si>
    <t>ΘΣ 3</t>
  </si>
  <si>
    <t>ΘΣ 4</t>
  </si>
  <si>
    <t>ΘΣ 5</t>
  </si>
  <si>
    <t>ΘΣ 6</t>
  </si>
  <si>
    <t>ΘΣ 7</t>
  </si>
  <si>
    <t>ΘΣ 8</t>
  </si>
  <si>
    <t>ΘΣ 9</t>
  </si>
  <si>
    <t>ΘΣ 10</t>
  </si>
  <si>
    <t>ΘΣ 11</t>
  </si>
  <si>
    <t>ΤΒ</t>
  </si>
  <si>
    <t>Νέο Ποσό ΚΣ</t>
  </si>
  <si>
    <t xml:space="preserve">ΣΥΝΟΛΑ </t>
  </si>
  <si>
    <t>ΤΑΜΕΙΟ</t>
  </si>
  <si>
    <t>Νέοι Προγραμ. Πόροι_ΚΣ</t>
  </si>
  <si>
    <t>Μεταβολή</t>
  </si>
  <si>
    <t>ΠΙΝΑΚΑΣ Α</t>
  </si>
  <si>
    <t>ΠΙΝΑΚΑΣ Β</t>
  </si>
  <si>
    <t>ΘΣ</t>
  </si>
  <si>
    <t>Προγραμματικοί Πόροι ανά Θεματικό Στόχο (ΚΣ) μετά την Αναθεώρηση 2020</t>
  </si>
  <si>
    <t>Προγραμματικοί Πόροι ανά Θεματικό Στόχο (ΚΣ) - μετά την Αναθεώρηση 2019</t>
  </si>
  <si>
    <t>ΠΡΟΤΑΣΗ ΑΝΑΚΑΤΑΝΟΜΗΣ ΠΟΡΩΝ 2020</t>
  </si>
  <si>
    <t>Βοηθητικές Στήλες</t>
  </si>
  <si>
    <t>ΔΕΚΕΜΒΡΙΟΣ 2018</t>
  </si>
  <si>
    <t xml:space="preserve">ΔΕΚΕΜΒΡΙΟΣ 2019 </t>
  </si>
  <si>
    <t>ΠΡΟΤΑΣΗ ΑΝΑΘΕΩΡΗΣΗΣ 2020</t>
  </si>
  <si>
    <t>ΜΕΤΑΒΟΛΕΣ από ΠΡΟΤΑΣΗ ΑΝΑΘΕΩΡΗΣΗΣ 2020</t>
  </si>
  <si>
    <t>Κωδ. ΕΠ</t>
  </si>
  <si>
    <t>Κωδ. SFC</t>
  </si>
  <si>
    <t>Κατηγορία περιφέρειας</t>
  </si>
  <si>
    <t>2014</t>
  </si>
  <si>
    <t>2015</t>
  </si>
  <si>
    <t>2016</t>
  </si>
  <si>
    <t>2017</t>
  </si>
  <si>
    <t>2018</t>
  </si>
  <si>
    <t>2019</t>
  </si>
  <si>
    <t>2020</t>
  </si>
  <si>
    <t>ΣΥΝΟΛΟ</t>
  </si>
  <si>
    <t>Κύρια ενίσχυση</t>
  </si>
  <si>
    <t xml:space="preserve">Αποθεματικό επίδοσης </t>
  </si>
  <si>
    <t>Αποθεματικό επίδοσης</t>
  </si>
  <si>
    <t>2014GR16M2OP002</t>
  </si>
  <si>
    <t>ΚΩΔ. ΕΠ</t>
  </si>
  <si>
    <t>ΤΙΤΛΟΣ ΕΠ</t>
  </si>
  <si>
    <t>ΚΑΤ. ΠΕΡΙΦ.</t>
  </si>
  <si>
    <t>ΚΩΔΙΚΟΣ ΔΕΙΚΤΗ</t>
  </si>
  <si>
    <t>ΠΕΡΙΓΡΑΦΗ ΔΕΙΚΤΗ</t>
  </si>
  <si>
    <t>ΕΙΔΟΣ ΔΕΙΚΤΗ</t>
  </si>
  <si>
    <t>ΠΕΡΙΓΡΑΦΗ ΜΜ</t>
  </si>
  <si>
    <t>ΣΥΝΤ. ΜΜ</t>
  </si>
  <si>
    <t>Συνδεδεμένος δείκτης ΒΣΥ</t>
  </si>
  <si>
    <t>ΚΩΔΙΚΟΣ Θ.Σ.</t>
  </si>
  <si>
    <t>Επενδυτική Προτεραιότητα</t>
  </si>
  <si>
    <t>ΤΙΜΗ ΣΤΟΧΟΣ 2023</t>
  </si>
  <si>
    <t>ΤΙΜΗ ΣΤΟΧΟΣ 2018</t>
  </si>
  <si>
    <t>ΤΙΜΗ ΕΠΙΤΕΥΞΗΣ 31/12/2018</t>
  </si>
  <si>
    <t>CO25</t>
  </si>
  <si>
    <t>Έρευνα, καινοτομία: Αριθμός ερευνητών που εργάζονται σε βελτιωμένες εγκαταστάσεις ερευνητικών κέντρων</t>
  </si>
  <si>
    <t>Εκροών</t>
  </si>
  <si>
    <t>Ισοδύναμα πλήρους απασχόλησης</t>
  </si>
  <si>
    <t>FTE</t>
  </si>
  <si>
    <t>1a</t>
  </si>
  <si>
    <t>F100</t>
  </si>
  <si>
    <t>Ποσό Πιστοποιημένων Δαπανών</t>
  </si>
  <si>
    <t>Οικονομικός</t>
  </si>
  <si>
    <t>Ευρώ</t>
  </si>
  <si>
    <t>€</t>
  </si>
  <si>
    <t>1a, 1b</t>
  </si>
  <si>
    <t>Κ224</t>
  </si>
  <si>
    <t xml:space="preserve">SFC - Ύψος υπογεγραμμένων συμβάσεων που οδηγούν στην επίτευξη των στόχων 2023 </t>
  </si>
  <si>
    <t>Βασικό Στάδιο Υλοποίησης ΒΣΥ</t>
  </si>
  <si>
    <t>CO02</t>
  </si>
  <si>
    <t>Παραγωγικές επενδύσεις: Αριθμός επιχειρήσεων που λαμβάνουν επιχορηγήσεις</t>
  </si>
  <si>
    <t>Επιχειρήσεις</t>
  </si>
  <si>
    <t>ΕΝΤ</t>
  </si>
  <si>
    <t>2b</t>
  </si>
  <si>
    <t>2b, 2c</t>
  </si>
  <si>
    <t>3a, 3c, 3d</t>
  </si>
  <si>
    <t>CO32</t>
  </si>
  <si>
    <t>Ενεργειακή απόδοση: Μείωση της ετήσιας κατανάλωσης πρωτογενούς ενέργειας των δημόσιων κτιρίων</t>
  </si>
  <si>
    <t>Κιλοβατώρες κατ'έτος</t>
  </si>
  <si>
    <t>kWhpa</t>
  </si>
  <si>
    <t>4c</t>
  </si>
  <si>
    <t>4c, 4e</t>
  </si>
  <si>
    <t>CO20</t>
  </si>
  <si>
    <t>Πρόληψη και διαχείριση κινδύνων: Πληθυσμός που ωφελείται από αντιπλημμυρικά μέτρα</t>
  </si>
  <si>
    <t>Άτομα</t>
  </si>
  <si>
    <t>INDV</t>
  </si>
  <si>
    <t>5a</t>
  </si>
  <si>
    <t>Κ221</t>
  </si>
  <si>
    <t>Συμβάσεις που έχουν υπογραφεί για την υλοποίηση των έργων</t>
  </si>
  <si>
    <t>Αριθμός</t>
  </si>
  <si>
    <t>ΝO</t>
  </si>
  <si>
    <t>CO18</t>
  </si>
  <si>
    <t>Ύδρευση: Πρόσθετος πληθυσμός που εξυπηρετείται από βελτιωμένες υπηρεσίες ύδρευσης</t>
  </si>
  <si>
    <t>6b</t>
  </si>
  <si>
    <t>CO37</t>
  </si>
  <si>
    <t>Αστική ανάπτυξη: Πληθυσμός που ζει σε περιοχές με ολοκληρωμένες στρατηγικές αστικής ανάπτυξης</t>
  </si>
  <si>
    <t>6e</t>
  </si>
  <si>
    <t>6b, 6c, 6d, 6e</t>
  </si>
  <si>
    <t>Κ222</t>
  </si>
  <si>
    <t>Ενταγμένα έργα</t>
  </si>
  <si>
    <t>Κ223</t>
  </si>
  <si>
    <t>Στρατηγικές για την αστική ανάπτυξη για τις οποίες έχει ενταχθεί τουλάχιστον ένα έργο</t>
  </si>
  <si>
    <t>CO13</t>
  </si>
  <si>
    <t>Οδικό δίκτυο: Συνολικό μήκος νέων οδών</t>
  </si>
  <si>
    <t>Χιλιόμετρα</t>
  </si>
  <si>
    <t>km</t>
  </si>
  <si>
    <t>7a, 7b</t>
  </si>
  <si>
    <t>7a, 7b, 7e</t>
  </si>
  <si>
    <t>11304</t>
  </si>
  <si>
    <t>Υποστηριζόμενα σχέδια για δημιουργία νέων επιχειρήσεων</t>
  </si>
  <si>
    <t>8iii</t>
  </si>
  <si>
    <t>CO23</t>
  </si>
  <si>
    <t>Αριθμός υποστηριζόμενων πολύ μικρών, μικρών και μεσαίων επιχειρήσεων (συμπεριλαμβανομένων συνεταιριστικών επιχειρήσεων και επιχειρήσεων της κοινωνικής οικονομίας)</t>
  </si>
  <si>
    <t>8v</t>
  </si>
  <si>
    <t>8iii, 8v</t>
  </si>
  <si>
    <t>CO36</t>
  </si>
  <si>
    <t>Υγεία: Πληθυσμός που καλύπτεται από βελτιωμένες υπηρεσίες υγείας</t>
  </si>
  <si>
    <t>9a</t>
  </si>
  <si>
    <t>9a, 9c</t>
  </si>
  <si>
    <t>05502</t>
  </si>
  <si>
    <t>Αριθμός υποστηριζόμενων δομών</t>
  </si>
  <si>
    <t>9iii, 9iv</t>
  </si>
  <si>
    <t>10501</t>
  </si>
  <si>
    <t>Άτομα που αποδεσμεύονται από τη φροντίδα εξαρτώμενων ατόμων</t>
  </si>
  <si>
    <t>9i, 9iii</t>
  </si>
  <si>
    <t>9i, 9ii, 9iii, 9iv, 9v, 9vi</t>
  </si>
  <si>
    <t>CO35</t>
  </si>
  <si>
    <t>Παιδική μέριμνα και εκπαίδευση: Δυναμικότητα ενισχυόμενων υποδομών παιδικής μέριμνας ή εκπαίδευσης</t>
  </si>
  <si>
    <t>10a</t>
  </si>
  <si>
    <t>ΤΕΚΜΗΡΙΩΣΗ ΜΕΤΑΒΟΛΗΣ</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</si>
</sst>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 _€_-;\-* #,##0.00\ _€_-;_-* &quot;-&quot;??\ _€_-;_-@_-"/>
  </numFmts>
  <fonts count="26" x14ac:knownFonts="1">
    <font>
      <sz val="11"/>
      <color theme="1"/>
      <name val="Calibri"/>
      <family val="2"/>
      <charset val="161"/>
      <scheme val="minor"/>
    </font>
    <font>
      <sz val="11"/>
      <color theme="1"/>
      <name val="Calibri"/>
      <family val="2"/>
      <charset val="161"/>
      <scheme val="minor"/>
    </font>
    <font>
      <sz val="8"/>
      <color rgb="FF000000"/>
      <name val="Calibri"/>
      <family val="2"/>
      <charset val="161"/>
    </font>
    <font>
      <sz val="8"/>
      <name val="Calibri"/>
      <family val="2"/>
      <charset val="161"/>
    </font>
    <font>
      <sz val="8"/>
      <color rgb="FFC00000"/>
      <name val="Calibri"/>
      <family val="2"/>
      <charset val="161"/>
    </font>
    <font>
      <sz val="8"/>
      <color theme="0"/>
      <name val="Calibri"/>
      <family val="2"/>
      <charset val="161"/>
    </font>
    <font>
      <b/>
      <sz val="8"/>
      <name val="Calibri"/>
      <family val="2"/>
      <charset val="161"/>
    </font>
    <font>
      <sz val="8"/>
      <color rgb="FFC00000"/>
      <name val="Calibri"/>
      <family val="2"/>
      <charset val="161"/>
      <scheme val="minor"/>
    </font>
    <font>
      <b/>
      <sz val="11"/>
      <color theme="0"/>
      <name val="Calibri"/>
      <family val="2"/>
      <charset val="161"/>
      <scheme val="minor"/>
    </font>
    <font>
      <b/>
      <sz val="11"/>
      <color theme="1"/>
      <name val="Calibri"/>
      <family val="2"/>
      <charset val="161"/>
      <scheme val="minor"/>
    </font>
    <font>
      <b/>
      <sz val="8"/>
      <color theme="0"/>
      <name val="Calibri"/>
      <family val="2"/>
      <charset val="161"/>
    </font>
    <font>
      <sz val="8"/>
      <color theme="0" tint="-0.34998626667073579"/>
      <name val="Calibri"/>
      <family val="2"/>
      <charset val="161"/>
      <scheme val="minor"/>
    </font>
    <font>
      <sz val="10"/>
      <name val="Arial"/>
      <family val="2"/>
      <charset val="161"/>
    </font>
    <font>
      <sz val="11"/>
      <color theme="0" tint="-0.34998626667073579"/>
      <name val="Calibri"/>
      <family val="2"/>
      <charset val="161"/>
      <scheme val="minor"/>
    </font>
    <font>
      <b/>
      <sz val="11"/>
      <color theme="0" tint="-0.34998626667073579"/>
      <name val="Calibri"/>
      <family val="2"/>
      <charset val="161"/>
      <scheme val="minor"/>
    </font>
    <font>
      <sz val="8"/>
      <color theme="1"/>
      <name val="Calibri"/>
      <family val="2"/>
      <charset val="161"/>
    </font>
    <font>
      <b/>
      <sz val="10"/>
      <color theme="0"/>
      <name val="Calibri"/>
      <family val="2"/>
      <charset val="161"/>
    </font>
    <font>
      <b/>
      <sz val="10"/>
      <name val="Calibri"/>
      <family val="2"/>
      <charset val="161"/>
    </font>
    <font>
      <sz val="7"/>
      <color theme="0"/>
      <name val="Calibri"/>
      <family val="2"/>
      <charset val="161"/>
    </font>
    <font>
      <sz val="7"/>
      <color theme="1"/>
      <name val="Calibri"/>
      <family val="2"/>
      <charset val="161"/>
    </font>
    <font>
      <b/>
      <sz val="8"/>
      <color theme="1"/>
      <name val="Calibri"/>
      <family val="2"/>
      <charset val="161"/>
    </font>
    <font>
      <b/>
      <sz val="7"/>
      <color theme="1"/>
      <name val="Calibri"/>
      <family val="2"/>
      <charset val="161"/>
    </font>
    <font>
      <sz val="10"/>
      <name val="Arial Greek"/>
      <charset val="161"/>
    </font>
    <font>
      <sz val="11"/>
      <color theme="1"/>
      <name val="Calibri"/>
      <family val="2"/>
      <scheme val="minor"/>
    </font>
    <font>
      <sz val="9"/>
      <color indexed="81"/>
      <name val="Tahoma"/>
      <family val="2"/>
      <charset val="161"/>
    </font>
    <font>
      <b/>
      <sz val="9"/>
      <color indexed="81"/>
      <name val="Tahoma"/>
      <family val="2"/>
      <charset val="161"/>
    </font>
  </fonts>
  <fills count="25">
    <fill>
      <patternFill patternType="none"/>
    </fill>
    <fill>
      <patternFill patternType="gray125"/>
    </fill>
    <fill>
      <patternFill patternType="solid">
        <fgColor rgb="FFCCFFFF"/>
        <bgColor rgb="FF000000"/>
      </patternFill>
    </fill>
    <fill>
      <patternFill patternType="solid">
        <fgColor theme="7" tint="0.79998168889431442"/>
        <bgColor rgb="FF000000"/>
      </patternFill>
    </fill>
    <fill>
      <patternFill patternType="solid">
        <fgColor theme="4"/>
        <bgColor indexed="64"/>
      </patternFill>
    </fill>
    <fill>
      <patternFill patternType="solid">
        <fgColor theme="7" tint="-0.249977111117893"/>
        <bgColor indexed="64"/>
      </patternFill>
    </fill>
    <fill>
      <patternFill patternType="solid">
        <fgColor theme="0" tint="-0.249977111117893"/>
        <bgColor indexed="64"/>
      </patternFill>
    </fill>
    <fill>
      <patternFill patternType="solid">
        <fgColor theme="5"/>
        <bgColor indexed="64"/>
      </patternFill>
    </fill>
    <fill>
      <patternFill patternType="solid">
        <fgColor theme="9" tint="0.59999389629810485"/>
        <bgColor indexed="64"/>
      </patternFill>
    </fill>
    <fill>
      <patternFill patternType="solid">
        <fgColor theme="9" tint="0.59999389629810485"/>
        <bgColor rgb="FF000000"/>
      </patternFill>
    </fill>
    <fill>
      <patternFill patternType="solid">
        <fgColor theme="7" tint="0.59999389629810485"/>
        <bgColor indexed="64"/>
      </patternFill>
    </fill>
    <fill>
      <patternFill patternType="solid">
        <fgColor rgb="FFCCFFFF"/>
        <bgColor indexed="64"/>
      </patternFill>
    </fill>
    <fill>
      <patternFill patternType="solid">
        <fgColor rgb="FFFFFFA7"/>
        <bgColor indexed="64"/>
      </patternFill>
    </fill>
    <fill>
      <patternFill patternType="solid">
        <fgColor theme="0" tint="-0.14999847407452621"/>
        <bgColor indexed="64"/>
      </patternFill>
    </fill>
    <fill>
      <patternFill patternType="solid">
        <fgColor rgb="FF00B050"/>
        <bgColor indexed="64"/>
      </patternFill>
    </fill>
    <fill>
      <patternFill patternType="solid">
        <fgColor rgb="FFC00000"/>
        <bgColor indexed="64"/>
      </patternFill>
    </fill>
    <fill>
      <patternFill patternType="solid">
        <fgColor theme="3" tint="0.39997558519241921"/>
        <bgColor indexed="64"/>
      </patternFill>
    </fill>
    <fill>
      <patternFill patternType="solid">
        <fgColor rgb="FFFFFF00"/>
        <bgColor indexed="64"/>
      </patternFill>
    </fill>
    <fill>
      <patternFill patternType="solid">
        <fgColor theme="8" tint="-0.49998474074526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4"/>
        <bgColor theme="4"/>
      </patternFill>
    </fill>
    <fill>
      <patternFill patternType="solid">
        <fgColor theme="4" tint="0.79998168889431442"/>
        <bgColor theme="4" tint="0.79998168889431442"/>
      </patternFill>
    </fill>
    <fill>
      <patternFill patternType="solid">
        <fgColor rgb="FFFFC000"/>
        <bgColor theme="4" tint="0.79998168889431442"/>
      </patternFill>
    </fill>
    <fill>
      <patternFill patternType="solid">
        <fgColor rgb="FF92D050"/>
        <bgColor theme="4" tint="0.79998168889431442"/>
      </patternFill>
    </fill>
  </fills>
  <borders count="19">
    <border>
      <left/>
      <right/>
      <top/>
      <bottom/>
      <diagonal/>
    </border>
    <border>
      <left style="thin">
        <color rgb="FF808080"/>
      </left>
      <right style="thin">
        <color rgb="FF808080"/>
      </right>
      <top style="thin">
        <color rgb="FF808080"/>
      </top>
      <bottom style="thin">
        <color rgb="FF808080"/>
      </bottom>
      <diagonal/>
    </border>
    <border>
      <left style="thin">
        <color indexed="64"/>
      </left>
      <right style="thin">
        <color indexed="64"/>
      </right>
      <top style="thin">
        <color indexed="64"/>
      </top>
      <bottom style="thin">
        <color indexed="64"/>
      </bottom>
      <diagonal/>
    </border>
    <border>
      <left style="thin">
        <color rgb="FF808080"/>
      </left>
      <right style="thin">
        <color rgb="FF808080"/>
      </right>
      <top/>
      <bottom style="thin">
        <color rgb="FF808080"/>
      </bottom>
      <diagonal/>
    </border>
    <border>
      <left style="thin">
        <color indexed="64"/>
      </left>
      <right style="thin">
        <color indexed="64"/>
      </right>
      <top style="thin">
        <color indexed="64"/>
      </top>
      <bottom/>
      <diagonal/>
    </border>
    <border>
      <left/>
      <right/>
      <top style="thin">
        <color rgb="FF808080"/>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right style="thin">
        <color rgb="FF808080"/>
      </right>
      <top style="thin">
        <color indexed="64"/>
      </top>
      <bottom style="medium">
        <color indexed="64"/>
      </bottom>
      <diagonal/>
    </border>
    <border>
      <left style="thin">
        <color theme="0" tint="-0.34998626667073579"/>
      </left>
      <right style="thin">
        <color theme="0" tint="-0.34998626667073579"/>
      </right>
      <top style="thin">
        <color theme="0" tint="-0.34998626667073579"/>
      </top>
      <bottom/>
      <diagonal/>
    </border>
    <border>
      <left/>
      <right/>
      <top style="thin">
        <color indexed="64"/>
      </top>
      <bottom style="medium">
        <color indexed="64"/>
      </bottom>
      <diagonal/>
    </border>
    <border>
      <left style="thin">
        <color rgb="FF808080"/>
      </left>
      <right style="thin">
        <color rgb="FF808080"/>
      </right>
      <top style="thin">
        <color indexed="64"/>
      </top>
      <bottom style="medium">
        <color indexed="64"/>
      </bottom>
      <diagonal/>
    </border>
    <border>
      <left/>
      <right/>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4" tint="0.39997558519241921"/>
      </left>
      <right/>
      <top style="thin">
        <color theme="4" tint="0.39997558519241921"/>
      </top>
      <bottom style="thin">
        <color theme="4" tint="0.39997558519241921"/>
      </bottom>
      <diagonal/>
    </border>
    <border>
      <left/>
      <right/>
      <top style="thin">
        <color theme="4" tint="0.39997558519241921"/>
      </top>
      <bottom style="thin">
        <color theme="4" tint="0.39997558519241921"/>
      </bottom>
      <diagonal/>
    </border>
    <border>
      <left/>
      <right style="thin">
        <color theme="4" tint="0.39997558519241921"/>
      </right>
      <top style="thin">
        <color theme="4" tint="0.39997558519241921"/>
      </top>
      <bottom style="thin">
        <color theme="4" tint="0.39997558519241921"/>
      </bottom>
      <diagonal/>
    </border>
  </borders>
  <cellStyleXfs count="8">
    <xf numFmtId="0" fontId="0" fillId="0" borderId="0"/>
    <xf numFmtId="0" fontId="1" fillId="0" borderId="0"/>
    <xf numFmtId="0" fontId="12" fillId="0" borderId="0"/>
    <xf numFmtId="0" fontId="22" fillId="0" borderId="0"/>
    <xf numFmtId="0" fontId="23" fillId="0" borderId="0"/>
    <xf numFmtId="43" fontId="12" fillId="0" borderId="0" applyFont="0" applyFill="0" applyBorder="0" applyAlignment="0" applyProtection="0"/>
    <xf numFmtId="9" fontId="12" fillId="0" borderId="0" applyFont="0" applyFill="0" applyBorder="0" applyAlignment="0" applyProtection="0"/>
    <xf numFmtId="9" fontId="23" fillId="0" borderId="0" applyFont="0" applyFill="0" applyBorder="0" applyAlignment="0" applyProtection="0"/>
  </cellStyleXfs>
  <cellXfs count="113">
    <xf numFmtId="0" fontId="0" fillId="0" borderId="0" xfId="0"/>
    <xf numFmtId="0" fontId="2" fillId="0" borderId="0" xfId="0" applyFont="1" applyFill="1" applyBorder="1"/>
    <xf numFmtId="0" fontId="2" fillId="0" borderId="0" xfId="0" applyFont="1" applyFill="1" applyBorder="1" applyAlignment="1">
      <alignment horizontal="center"/>
    </xf>
    <xf numFmtId="0" fontId="2" fillId="0" borderId="0" xfId="0" applyFont="1" applyFill="1" applyBorder="1" applyAlignment="1">
      <alignment horizontal="left"/>
    </xf>
    <xf numFmtId="0" fontId="2" fillId="0" borderId="0" xfId="0" applyFont="1" applyFill="1" applyBorder="1" applyAlignment="1">
      <alignment vertical="center"/>
    </xf>
    <xf numFmtId="3" fontId="2" fillId="0" borderId="0" xfId="0" applyNumberFormat="1" applyFont="1" applyFill="1" applyBorder="1" applyAlignment="1">
      <alignment vertical="center"/>
    </xf>
    <xf numFmtId="0" fontId="2" fillId="0" borderId="0" xfId="0" applyFont="1" applyFill="1" applyBorder="1" applyAlignment="1">
      <alignment vertical="center" wrapText="1"/>
    </xf>
    <xf numFmtId="0" fontId="2" fillId="2" borderId="2" xfId="1" applyFont="1" applyFill="1" applyBorder="1" applyAlignment="1" applyProtection="1">
      <alignment horizontal="center" vertical="center" wrapText="1"/>
    </xf>
    <xf numFmtId="0" fontId="3" fillId="0" borderId="1" xfId="0" applyFont="1" applyFill="1" applyBorder="1" applyAlignment="1" applyProtection="1">
      <alignment horizontal="center"/>
    </xf>
    <xf numFmtId="0" fontId="3" fillId="0" borderId="1" xfId="0" applyFont="1" applyFill="1" applyBorder="1" applyAlignment="1" applyProtection="1">
      <alignment vertical="center" wrapText="1"/>
    </xf>
    <xf numFmtId="0" fontId="3" fillId="0" borderId="1" xfId="0" applyFont="1" applyFill="1" applyBorder="1" applyAlignment="1" applyProtection="1">
      <alignment horizontal="left" vertical="center" wrapText="1"/>
    </xf>
    <xf numFmtId="3" fontId="3" fillId="0" borderId="1" xfId="0" applyNumberFormat="1" applyFont="1" applyFill="1" applyBorder="1" applyAlignment="1" applyProtection="1">
      <alignment horizontal="right" vertical="center" wrapText="1"/>
    </xf>
    <xf numFmtId="3" fontId="3" fillId="0" borderId="1" xfId="0" applyNumberFormat="1" applyFont="1" applyFill="1" applyBorder="1" applyAlignment="1" applyProtection="1">
      <alignment vertical="center" wrapText="1"/>
    </xf>
    <xf numFmtId="3" fontId="3" fillId="0" borderId="3" xfId="0" applyNumberFormat="1" applyFont="1" applyFill="1" applyBorder="1" applyAlignment="1" applyProtection="1">
      <alignment vertical="center"/>
    </xf>
    <xf numFmtId="0" fontId="3" fillId="0" borderId="1" xfId="0" applyFont="1" applyFill="1" applyBorder="1" applyAlignment="1" applyProtection="1">
      <alignment horizontal="center" vertical="center" wrapText="1"/>
    </xf>
    <xf numFmtId="0" fontId="0" fillId="0" borderId="0" xfId="0" applyProtection="1">
      <protection locked="0"/>
    </xf>
    <xf numFmtId="3" fontId="3" fillId="12" borderId="3" xfId="0" applyNumberFormat="1" applyFont="1" applyFill="1" applyBorder="1" applyAlignment="1" applyProtection="1">
      <alignment vertical="center"/>
      <protection locked="0"/>
    </xf>
    <xf numFmtId="3" fontId="7" fillId="0" borderId="0" xfId="0" applyNumberFormat="1" applyFont="1" applyAlignment="1" applyProtection="1">
      <protection locked="0"/>
    </xf>
    <xf numFmtId="0" fontId="0" fillId="0" borderId="0" xfId="0" applyProtection="1"/>
    <xf numFmtId="3" fontId="2" fillId="11" borderId="2" xfId="0" applyNumberFormat="1" applyFont="1" applyFill="1" applyBorder="1" applyAlignment="1" applyProtection="1">
      <alignment horizontal="centerContinuous" vertical="center"/>
    </xf>
    <xf numFmtId="0" fontId="5" fillId="4" borderId="6" xfId="0" applyFont="1" applyFill="1" applyBorder="1" applyAlignment="1" applyProtection="1">
      <alignment horizontal="center" vertical="center" wrapText="1"/>
    </xf>
    <xf numFmtId="0" fontId="4" fillId="6" borderId="6" xfId="0" applyFont="1" applyFill="1" applyBorder="1" applyAlignment="1" applyProtection="1">
      <alignment horizontal="center" vertical="center" wrapText="1"/>
    </xf>
    <xf numFmtId="0" fontId="3" fillId="0" borderId="6" xfId="0" applyFont="1" applyFill="1" applyBorder="1" applyAlignment="1" applyProtection="1">
      <alignment horizontal="center" vertical="center" wrapText="1"/>
    </xf>
    <xf numFmtId="0" fontId="3" fillId="0" borderId="6" xfId="0" applyFont="1" applyFill="1" applyBorder="1" applyAlignment="1" applyProtection="1">
      <alignment vertical="center"/>
    </xf>
    <xf numFmtId="3" fontId="3" fillId="0" borderId="6" xfId="0" applyNumberFormat="1" applyFont="1" applyFill="1" applyBorder="1" applyAlignment="1" applyProtection="1">
      <alignment horizontal="right" vertical="center" wrapText="1"/>
    </xf>
    <xf numFmtId="3" fontId="7" fillId="0" borderId="0" xfId="0" applyNumberFormat="1" applyFont="1" applyAlignment="1" applyProtection="1"/>
    <xf numFmtId="0" fontId="3" fillId="0" borderId="6" xfId="0" applyFont="1" applyFill="1" applyBorder="1" applyAlignment="1" applyProtection="1">
      <alignment vertical="center" wrapText="1"/>
    </xf>
    <xf numFmtId="3" fontId="2" fillId="0" borderId="6" xfId="1" applyNumberFormat="1" applyFont="1" applyFill="1" applyBorder="1" applyAlignment="1" applyProtection="1">
      <alignment horizontal="center" vertical="center" wrapText="1"/>
    </xf>
    <xf numFmtId="0" fontId="2" fillId="0" borderId="0" xfId="0" applyFont="1" applyFill="1" applyBorder="1" applyAlignment="1" applyProtection="1">
      <alignment horizontal="center"/>
    </xf>
    <xf numFmtId="0" fontId="2" fillId="0" borderId="0" xfId="0" applyFont="1" applyFill="1" applyBorder="1" applyAlignment="1" applyProtection="1">
      <alignment vertical="center" wrapText="1"/>
    </xf>
    <xf numFmtId="0" fontId="2" fillId="0" borderId="0" xfId="0" applyFont="1" applyFill="1" applyBorder="1" applyAlignment="1" applyProtection="1">
      <alignment horizontal="left"/>
    </xf>
    <xf numFmtId="0" fontId="2" fillId="0" borderId="0" xfId="0" applyFont="1" applyFill="1" applyBorder="1" applyProtection="1"/>
    <xf numFmtId="0" fontId="2" fillId="0" borderId="0" xfId="0" applyFont="1" applyFill="1" applyBorder="1" applyAlignment="1" applyProtection="1">
      <alignment vertical="center"/>
    </xf>
    <xf numFmtId="3" fontId="2" fillId="0" borderId="0" xfId="0" applyNumberFormat="1" applyFont="1" applyFill="1" applyBorder="1" applyAlignment="1" applyProtection="1">
      <alignment vertical="center"/>
    </xf>
    <xf numFmtId="3" fontId="2" fillId="8" borderId="2" xfId="0" applyNumberFormat="1" applyFont="1" applyFill="1" applyBorder="1" applyAlignment="1" applyProtection="1">
      <alignment horizontal="centerContinuous" vertical="center"/>
    </xf>
    <xf numFmtId="3" fontId="2" fillId="10" borderId="2" xfId="0" applyNumberFormat="1" applyFont="1" applyFill="1" applyBorder="1" applyAlignment="1" applyProtection="1">
      <alignment horizontal="centerContinuous" vertical="center"/>
    </xf>
    <xf numFmtId="3" fontId="2" fillId="9" borderId="2" xfId="1" applyNumberFormat="1" applyFont="1" applyFill="1" applyBorder="1" applyAlignment="1" applyProtection="1">
      <alignment horizontal="center" vertical="center" wrapText="1"/>
    </xf>
    <xf numFmtId="0" fontId="2" fillId="3" borderId="4" xfId="1" applyFont="1" applyFill="1" applyBorder="1" applyAlignment="1" applyProtection="1">
      <alignment horizontal="center" vertical="center" wrapText="1"/>
    </xf>
    <xf numFmtId="3" fontId="2" fillId="3" borderId="2" xfId="1" applyNumberFormat="1" applyFont="1" applyFill="1" applyBorder="1" applyAlignment="1" applyProtection="1">
      <alignment horizontal="center" vertical="center" wrapText="1"/>
    </xf>
    <xf numFmtId="0" fontId="8" fillId="7" borderId="0" xfId="0" applyFont="1" applyFill="1" applyAlignment="1" applyProtection="1">
      <alignment horizontal="center" vertical="center"/>
    </xf>
    <xf numFmtId="3" fontId="7" fillId="0" borderId="0" xfId="0" applyNumberFormat="1" applyFont="1" applyAlignment="1" applyProtection="1">
      <alignment vertical="center"/>
    </xf>
    <xf numFmtId="0" fontId="3" fillId="0" borderId="8" xfId="0" applyFont="1" applyFill="1" applyBorder="1" applyAlignment="1" applyProtection="1">
      <alignment horizontal="center" vertical="center" wrapText="1"/>
    </xf>
    <xf numFmtId="0" fontId="3" fillId="0" borderId="8" xfId="0" applyFont="1" applyFill="1" applyBorder="1" applyAlignment="1" applyProtection="1">
      <alignment vertical="center" wrapText="1"/>
    </xf>
    <xf numFmtId="3" fontId="3" fillId="0" borderId="8" xfId="0" applyNumberFormat="1" applyFont="1" applyFill="1" applyBorder="1" applyAlignment="1" applyProtection="1">
      <alignment horizontal="right" vertical="center" wrapText="1"/>
    </xf>
    <xf numFmtId="0" fontId="0" fillId="0" borderId="9" xfId="0" applyBorder="1" applyProtection="1"/>
    <xf numFmtId="3" fontId="6" fillId="0" borderId="10" xfId="0" applyNumberFormat="1" applyFont="1" applyFill="1" applyBorder="1" applyAlignment="1" applyProtection="1">
      <alignment horizontal="right" vertical="center" wrapText="1"/>
    </xf>
    <xf numFmtId="3" fontId="6" fillId="0" borderId="7" xfId="0" applyNumberFormat="1" applyFont="1" applyFill="1" applyBorder="1" applyAlignment="1" applyProtection="1">
      <alignment horizontal="right" vertical="center" wrapText="1"/>
    </xf>
    <xf numFmtId="3" fontId="10" fillId="4" borderId="1" xfId="0" applyNumberFormat="1" applyFont="1" applyFill="1" applyBorder="1" applyAlignment="1" applyProtection="1">
      <alignment horizontal="right" vertical="center" wrapText="1"/>
    </xf>
    <xf numFmtId="0" fontId="9" fillId="0" borderId="0" xfId="0" applyFont="1" applyProtection="1"/>
    <xf numFmtId="0" fontId="11" fillId="0" borderId="0" xfId="0" applyFont="1" applyAlignment="1" applyProtection="1">
      <alignment horizontal="right"/>
    </xf>
    <xf numFmtId="3" fontId="3" fillId="12" borderId="3" xfId="0" applyNumberFormat="1" applyFont="1" applyFill="1" applyBorder="1" applyAlignment="1" applyProtection="1">
      <alignment vertical="center"/>
    </xf>
    <xf numFmtId="0" fontId="8" fillId="7" borderId="0" xfId="0" applyFont="1" applyFill="1" applyAlignment="1" applyProtection="1">
      <alignment vertical="center"/>
    </xf>
    <xf numFmtId="0" fontId="13" fillId="0" borderId="0" xfId="0" applyFont="1"/>
    <xf numFmtId="0" fontId="11" fillId="0" borderId="0" xfId="0" applyFont="1" applyProtection="1"/>
    <xf numFmtId="0" fontId="13" fillId="0" borderId="0" xfId="0" applyFont="1" applyProtection="1">
      <protection locked="0"/>
    </xf>
    <xf numFmtId="3" fontId="4" fillId="12" borderId="3" xfId="0" applyNumberFormat="1" applyFont="1" applyFill="1" applyBorder="1" applyAlignment="1" applyProtection="1">
      <alignment vertical="center"/>
    </xf>
    <xf numFmtId="0" fontId="14" fillId="0" borderId="0" xfId="0" applyFont="1" applyProtection="1"/>
    <xf numFmtId="0" fontId="5" fillId="5" borderId="6" xfId="0" applyFont="1" applyFill="1" applyBorder="1" applyAlignment="1" applyProtection="1">
      <alignment horizontal="center" vertical="center" wrapText="1"/>
    </xf>
    <xf numFmtId="0" fontId="15" fillId="0" borderId="0" xfId="0" applyFont="1" applyAlignment="1">
      <alignment horizontal="center" vertical="center"/>
    </xf>
    <xf numFmtId="0" fontId="15" fillId="0" borderId="0" xfId="0" applyFont="1"/>
    <xf numFmtId="0" fontId="15" fillId="0" borderId="0" xfId="0" applyFont="1" applyAlignment="1">
      <alignment horizontal="center" vertical="center" wrapText="1"/>
    </xf>
    <xf numFmtId="0" fontId="18" fillId="18" borderId="6" xfId="0" applyFont="1" applyFill="1" applyBorder="1" applyAlignment="1">
      <alignment horizontal="center" vertical="center" wrapText="1"/>
    </xf>
    <xf numFmtId="0" fontId="5" fillId="5" borderId="6" xfId="0" applyFont="1" applyFill="1" applyBorder="1" applyAlignment="1">
      <alignment horizontal="center" vertical="center" wrapText="1"/>
    </xf>
    <xf numFmtId="0" fontId="16" fillId="5" borderId="6" xfId="0" applyFont="1" applyFill="1" applyBorder="1" applyAlignment="1">
      <alignment horizontal="center" vertical="center" wrapText="1"/>
    </xf>
    <xf numFmtId="0" fontId="19" fillId="0" borderId="6" xfId="0" applyFont="1" applyBorder="1" applyAlignment="1">
      <alignment horizontal="center" vertical="center"/>
    </xf>
    <xf numFmtId="0" fontId="19" fillId="0" borderId="6" xfId="0" applyFont="1" applyBorder="1" applyAlignment="1">
      <alignment horizontal="left" vertical="center"/>
    </xf>
    <xf numFmtId="3" fontId="19" fillId="0" borderId="6" xfId="0" applyNumberFormat="1" applyFont="1" applyBorder="1" applyAlignment="1">
      <alignment horizontal="right" vertical="center"/>
    </xf>
    <xf numFmtId="3" fontId="19" fillId="19" borderId="6" xfId="0" applyNumberFormat="1" applyFont="1" applyFill="1" applyBorder="1" applyAlignment="1">
      <alignment horizontal="right" vertical="center"/>
    </xf>
    <xf numFmtId="0" fontId="15" fillId="0" borderId="6" xfId="0" applyFont="1" applyBorder="1" applyAlignment="1">
      <alignment horizontal="center" vertical="center"/>
    </xf>
    <xf numFmtId="0" fontId="15" fillId="0" borderId="6" xfId="0" applyFont="1" applyBorder="1" applyAlignment="1">
      <alignment horizontal="left" vertical="center"/>
    </xf>
    <xf numFmtId="3" fontId="19" fillId="20" borderId="6" xfId="0" applyNumberFormat="1" applyFont="1" applyFill="1" applyBorder="1" applyAlignment="1">
      <alignment horizontal="right" vertical="center"/>
    </xf>
    <xf numFmtId="3" fontId="19" fillId="17" borderId="6" xfId="0" applyNumberFormat="1" applyFont="1" applyFill="1" applyBorder="1" applyAlignment="1">
      <alignment horizontal="right" vertical="center"/>
    </xf>
    <xf numFmtId="0" fontId="20" fillId="0" borderId="0" xfId="0" applyFont="1"/>
    <xf numFmtId="0" fontId="21" fillId="19" borderId="13" xfId="0" applyFont="1" applyFill="1" applyBorder="1" applyAlignment="1">
      <alignment vertical="center"/>
    </xf>
    <xf numFmtId="0" fontId="21" fillId="19" borderId="14" xfId="0" applyFont="1" applyFill="1" applyBorder="1" applyAlignment="1">
      <alignment vertical="center"/>
    </xf>
    <xf numFmtId="0" fontId="21" fillId="19" borderId="15" xfId="0" applyFont="1" applyFill="1" applyBorder="1" applyAlignment="1">
      <alignment vertical="center"/>
    </xf>
    <xf numFmtId="3" fontId="21" fillId="19" borderId="6" xfId="0" applyNumberFormat="1" applyFont="1" applyFill="1" applyBorder="1" applyAlignment="1">
      <alignment horizontal="right" vertical="center"/>
    </xf>
    <xf numFmtId="0" fontId="20" fillId="20" borderId="13" xfId="0" applyFont="1" applyFill="1" applyBorder="1" applyAlignment="1">
      <alignment vertical="center"/>
    </xf>
    <xf numFmtId="0" fontId="20" fillId="20" borderId="14" xfId="0" applyFont="1" applyFill="1" applyBorder="1" applyAlignment="1">
      <alignment vertical="center"/>
    </xf>
    <xf numFmtId="0" fontId="20" fillId="20" borderId="15" xfId="0" applyFont="1" applyFill="1" applyBorder="1" applyAlignment="1">
      <alignment vertical="center"/>
    </xf>
    <xf numFmtId="3" fontId="21" fillId="20" borderId="6" xfId="0" applyNumberFormat="1" applyFont="1" applyFill="1" applyBorder="1" applyAlignment="1">
      <alignment horizontal="right" vertical="center"/>
    </xf>
    <xf numFmtId="0" fontId="15" fillId="0" borderId="0" xfId="0" applyFont="1" applyAlignment="1">
      <alignment horizontal="right"/>
    </xf>
    <xf numFmtId="3" fontId="15" fillId="0" borderId="0" xfId="0" applyNumberFormat="1" applyFont="1" applyAlignment="1">
      <alignment horizontal="right"/>
    </xf>
    <xf numFmtId="0" fontId="8" fillId="21" borderId="16" xfId="0" applyFont="1" applyFill="1" applyBorder="1" applyAlignment="1">
      <alignment horizontal="center" vertical="center" wrapText="1"/>
    </xf>
    <xf numFmtId="0" fontId="8" fillId="21" borderId="17" xfId="0" applyFont="1" applyFill="1" applyBorder="1" applyAlignment="1">
      <alignment vertical="center" wrapText="1"/>
    </xf>
    <xf numFmtId="0" fontId="8" fillId="21" borderId="17" xfId="0" applyFont="1" applyFill="1" applyBorder="1" applyAlignment="1">
      <alignment horizontal="center" vertical="center" wrapText="1"/>
    </xf>
    <xf numFmtId="0" fontId="0" fillId="22" borderId="16" xfId="0" applyFont="1" applyFill="1" applyBorder="1" applyAlignment="1">
      <alignment horizontal="center" vertical="center" wrapText="1"/>
    </xf>
    <xf numFmtId="0" fontId="0" fillId="22" borderId="17" xfId="0" applyFont="1" applyFill="1" applyBorder="1" applyAlignment="1">
      <alignment vertical="center" wrapText="1"/>
    </xf>
    <xf numFmtId="0" fontId="0" fillId="22" borderId="17" xfId="0" applyFont="1" applyFill="1" applyBorder="1" applyAlignment="1">
      <alignment horizontal="center" vertical="center" wrapText="1"/>
    </xf>
    <xf numFmtId="4" fontId="0" fillId="22" borderId="17" xfId="0" applyNumberFormat="1" applyFont="1" applyFill="1" applyBorder="1" applyAlignment="1">
      <alignment vertical="center" wrapText="1"/>
    </xf>
    <xf numFmtId="4" fontId="0" fillId="22" borderId="18" xfId="0" applyNumberFormat="1" applyFont="1" applyFill="1" applyBorder="1" applyAlignment="1">
      <alignment vertical="center" wrapText="1"/>
    </xf>
    <xf numFmtId="0" fontId="0" fillId="0" borderId="16" xfId="0" applyFont="1" applyBorder="1" applyAlignment="1">
      <alignment horizontal="center" vertical="center" wrapText="1"/>
    </xf>
    <xf numFmtId="0" fontId="0" fillId="0" borderId="17" xfId="0" applyFont="1" applyBorder="1" applyAlignment="1">
      <alignment vertical="center" wrapText="1"/>
    </xf>
    <xf numFmtId="0" fontId="0" fillId="0" borderId="17" xfId="0" applyFont="1" applyBorder="1" applyAlignment="1">
      <alignment horizontal="center" vertical="center" wrapText="1"/>
    </xf>
    <xf numFmtId="4" fontId="0" fillId="0" borderId="17" xfId="0" applyNumberFormat="1" applyFont="1" applyBorder="1" applyAlignment="1">
      <alignment vertical="center" wrapText="1"/>
    </xf>
    <xf numFmtId="4" fontId="0" fillId="0" borderId="18" xfId="0" applyNumberFormat="1" applyFont="1" applyBorder="1" applyAlignment="1">
      <alignment vertical="center" wrapText="1"/>
    </xf>
    <xf numFmtId="4" fontId="8" fillId="21" borderId="17" xfId="0" applyNumberFormat="1" applyFont="1" applyFill="1" applyBorder="1" applyAlignment="1">
      <alignment horizontal="center" vertical="center" wrapText="1"/>
    </xf>
    <xf numFmtId="4" fontId="8" fillId="21" borderId="18" xfId="0" applyNumberFormat="1" applyFont="1" applyFill="1" applyBorder="1" applyAlignment="1">
      <alignment horizontal="center" vertical="center" wrapText="1"/>
    </xf>
    <xf numFmtId="4" fontId="0" fillId="23" borderId="17" xfId="0" applyNumberFormat="1" applyFont="1" applyFill="1" applyBorder="1" applyAlignment="1">
      <alignment vertical="center" wrapText="1"/>
    </xf>
    <xf numFmtId="4" fontId="0" fillId="24" borderId="18" xfId="0" applyNumberFormat="1" applyFont="1" applyFill="1" applyBorder="1" applyAlignment="1">
      <alignment vertical="center" wrapText="1"/>
    </xf>
    <xf numFmtId="0" fontId="17" fillId="17" borderId="11" xfId="0" applyFont="1" applyFill="1" applyBorder="1" applyAlignment="1">
      <alignment horizontal="center" vertical="center"/>
    </xf>
    <xf numFmtId="0" fontId="18" fillId="18" borderId="6" xfId="0" applyFont="1" applyFill="1" applyBorder="1" applyAlignment="1">
      <alignment horizontal="center" vertical="center" wrapText="1"/>
    </xf>
    <xf numFmtId="0" fontId="18" fillId="18" borderId="8" xfId="0" applyFont="1" applyFill="1" applyBorder="1" applyAlignment="1">
      <alignment horizontal="center" vertical="center" wrapText="1"/>
    </xf>
    <xf numFmtId="0" fontId="18" fillId="18" borderId="12" xfId="0" applyFont="1" applyFill="1" applyBorder="1" applyAlignment="1">
      <alignment horizontal="center" vertical="center" wrapText="1"/>
    </xf>
    <xf numFmtId="0" fontId="5" fillId="5" borderId="6" xfId="0" applyFont="1" applyFill="1" applyBorder="1" applyAlignment="1">
      <alignment horizontal="center" vertical="center" wrapText="1"/>
    </xf>
    <xf numFmtId="0" fontId="15" fillId="13" borderId="0" xfId="0" applyFont="1" applyFill="1" applyAlignment="1">
      <alignment horizontal="center" vertical="center"/>
    </xf>
    <xf numFmtId="0" fontId="16" fillId="14" borderId="11" xfId="0" applyFont="1" applyFill="1" applyBorder="1" applyAlignment="1">
      <alignment horizontal="center"/>
    </xf>
    <xf numFmtId="0" fontId="10" fillId="15" borderId="11" xfId="0" applyFont="1" applyFill="1" applyBorder="1" applyAlignment="1">
      <alignment horizontal="center" vertical="center"/>
    </xf>
    <xf numFmtId="0" fontId="16" fillId="16" borderId="11" xfId="0" applyFont="1" applyFill="1" applyBorder="1" applyAlignment="1">
      <alignment horizontal="center" vertical="center"/>
    </xf>
    <xf numFmtId="0" fontId="5" fillId="5" borderId="8"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6" fillId="5" borderId="6" xfId="0" applyFont="1" applyFill="1" applyBorder="1" applyAlignment="1">
      <alignment horizontal="center" vertical="center" wrapText="1"/>
    </xf>
    <xf numFmtId="0" fontId="10" fillId="4" borderId="5" xfId="0" applyFont="1" applyFill="1" applyBorder="1" applyAlignment="1" applyProtection="1">
      <alignment horizontal="center" vertical="center"/>
    </xf>
  </cellXfs>
  <cellStyles count="8">
    <cellStyle name="Normal 2" xfId="1"/>
    <cellStyle name="Βασικό_ektimisi THALIS διάφορα" xfId="3"/>
    <cellStyle name="Κανονικό" xfId="0" builtinId="0"/>
    <cellStyle name="Κανονικό 2" xfId="2"/>
    <cellStyle name="Κανονικό 3" xfId="4"/>
    <cellStyle name="Κόμμα 2" xfId="5"/>
    <cellStyle name="Ποσοστό 2" xfId="6"/>
    <cellStyle name="Ποσοστό 3" xfId="7"/>
  </cellStyles>
  <dxfs count="1">
    <dxf>
      <font>
        <color theme="0"/>
      </font>
    </dxf>
  </dxfs>
  <tableStyles count="0" defaultTableStyle="TableStyleMedium2" defaultPivotStyle="PivotStyleLight16"/>
  <colors>
    <mruColors>
      <color rgb="FFFFFFA7"/>
      <color rgb="FF00CC00"/>
      <color rgb="FFFF3300"/>
      <color rgb="FF009644"/>
      <color rgb="FFF68872"/>
      <color rgb="FFE9E5EF"/>
      <color rgb="FFFDFDFD"/>
      <color rgb="FFE5E5FF"/>
      <color rgb="FFFFFFC1"/>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karetsou/AppData/Local/Microsoft/Windows/Temporary%20Internet%20Files/Content.Outlook/GND8ZX4G/&#960;&#955;&#945;&#943;&#963;&#953;&#959;%20&#949;&#960;&#943;&#948;&#959;&#963;&#951;&#96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Φύλλο1"/>
      <sheetName val="Φύλλο2"/>
    </sheetNames>
    <sheetDataSet>
      <sheetData sheetId="0"/>
      <sheetData sheetId="1">
        <row r="1">
          <cell r="B1" t="str">
            <v xml:space="preserve">1 Γενική παραγωγική επένδυση στις μικρές και μεσαίες επιχειρήσεις (ΜΜΕ) </v>
          </cell>
        </row>
        <row r="2">
          <cell r="B2" t="str">
            <v xml:space="preserve">2 Διεργασίες έρευνας και καινοτομίας στις μεγάλες επιχειρήσεις </v>
          </cell>
        </row>
        <row r="3">
          <cell r="B3" t="str">
            <v xml:space="preserve">3 Παραγωγική επένδυση στις μεγάλες επιχειρήσεις που συνδέεται με την οικονομία χαμηλών εκπομπών άνθρακα </v>
          </cell>
        </row>
        <row r="4">
          <cell r="B4" t="str">
            <v xml:space="preserve">4 Παραγωγική επένδυση που συνδέεται με τη συνεργασία μεταξύ μεγάλων επιχειρήσεων και ΜΜΕ για την ανάπτυξη προϊόντων και υπηρεσιών στον τομέα της τεχνολογίας πληροφοριών και επικοινωνιών (ΤΠΕ), του ηλεκτρονικού εμπορίου και της ενίσχυσης της ζήτησης για ΤΠΕ </v>
          </cell>
        </row>
        <row r="5">
          <cell r="B5" t="str">
            <v xml:space="preserve">5 Ηλεκτρική ενέργεια (αποθήκευση και μετάδοση) </v>
          </cell>
        </row>
        <row r="6">
          <cell r="B6" t="str">
            <v xml:space="preserve">6 Ηλεκτρική ενέργεια (Διευρωπαϊκό δίκτυο στον τομέα της ενέργειας, TEN-E αποθήκευση και μετάδοση) </v>
          </cell>
        </row>
        <row r="7">
          <cell r="B7" t="str">
            <v xml:space="preserve">7 Φυσικό αέριο </v>
          </cell>
        </row>
        <row r="8">
          <cell r="B8" t="str">
            <v xml:space="preserve">8 Φυσικό αέριο (ΔΕΔ-Ε) </v>
          </cell>
        </row>
        <row r="9">
          <cell r="B9" t="str">
            <v xml:space="preserve">9 Ανανεώσιμη πηγή ενέργειας: αιολική </v>
          </cell>
        </row>
        <row r="10">
          <cell r="B10" t="str">
            <v xml:space="preserve">10 Ανανεώσιμη πηγή ενέργειας: ηλιακή </v>
          </cell>
        </row>
        <row r="11">
          <cell r="B11" t="str">
            <v xml:space="preserve">11 Ανανεώσιμη πηγή ενέργειας: βιομάζα </v>
          </cell>
        </row>
        <row r="12">
          <cell r="B12" t="str">
            <v xml:space="preserve">12 Άλλη ανανεώσιμη πηγή ενέργειας (συμπεριλαμβανομένης της υδροηλεκτρικής, της γεωθερμικής και της θαλάσσιας) και ενσωμάτωση της ενέργειας από ανανεώσιμες πηγές (συμπεριλαμβανομένης της υποδομής για αποθήκευση, για μετατροπή της ενέργειας σε αέριο και για παραγωγή υδρογόνου από ανανεώσιμη πηγή) </v>
          </cell>
        </row>
        <row r="13">
          <cell r="B13" t="str">
            <v xml:space="preserve">13 Ενεργειακή απόδοση με ανακαίνιση της δημόσιας υποδομής, έργα επίδειξης και υποστηρικτικά μέτρα </v>
          </cell>
        </row>
        <row r="14">
          <cell r="B14" t="str">
            <v xml:space="preserve">14 Ενεργειακή απόδοση με ανακαίνιση του υφιστάμενου οικιστικού αποθέματος, έργα επίδειξης και υποστηρικτικά μέτρα </v>
          </cell>
        </row>
        <row r="15">
          <cell r="B15" t="str">
            <v xml:space="preserve">15 Έξυπνα συστήματα διανομής της ενέργειας σε μεσαία και χαμηλή τάση (συμπεριλαμβανομένων των έξυπνων ενεργειακών δικτύων) </v>
          </cell>
        </row>
        <row r="16">
          <cell r="B16" t="str">
            <v xml:space="preserve">16 Συνδυασμένη παραγωγή ρεύματος και θερμότητας και τηλεθέρμανση </v>
          </cell>
        </row>
        <row r="17">
          <cell r="B17" t="str">
            <v xml:space="preserve">17 Διαχείριση οικιακών αποβλήτων (συμπεριλαμβανομένων μέτρων ελαχιστοποίησης, διαλογής και ανακύκλωσης) </v>
          </cell>
        </row>
        <row r="18">
          <cell r="B18" t="str">
            <v xml:space="preserve">18 Διαχείριση οικιακών απορριμμάτων (συμπεριλαμβανομένης της μηχανικής βιολογικής επεξεργασίας, της θερμικής επεξεργασίας, της αποτέφρωσης και της υγειονομικής ταφής) </v>
          </cell>
        </row>
        <row r="19">
          <cell r="B19" t="str">
            <v xml:space="preserve">19 Διαχείριση εμπορικών, βιομηχανικών ή επικίνδυνων αποβλήτων </v>
          </cell>
        </row>
        <row r="20">
          <cell r="B20" t="str">
            <v xml:space="preserve">20 Παροχή νερού για ανθρώπινη κατανάλωση (υποδομή εξαγωγής, επεξεργασίας, αποθήκευσης και διανομής) </v>
          </cell>
        </row>
        <row r="21">
          <cell r="B21" t="str">
            <v xml:space="preserve">21 Διαχείριση αποβλήτων και εξοικονόμηση πόσιμου νερού (συμπεριλαμβανομένης της διαχείρισης των λεκανών των ποταμών, του εφοδιασμού σε νερό, των ειδικών μέτρων για την προσαρμογή στην κλιματική αλλαγή, της μέτρησης σε επίπεδο διαμερίσματος και καταναλωτή, των συστημάτων χρέωσης και της μείωσης των διαρροών) </v>
          </cell>
        </row>
        <row r="22">
          <cell r="B22" t="str">
            <v xml:space="preserve">22 Επεξεργασία υγρών λυμάτων </v>
          </cell>
        </row>
        <row r="23">
          <cell r="B23" t="str">
            <v xml:space="preserve">23 Περιβαλλοντικά μέτρα που στοχεύουν στη μείωση και/ή την αποφυγή εκπομπών αερίου θερμοκηπίου (συμπεριλαμβανομένης της επεξεργασίας και αποθήκευσης του μεθανίου και κομποστοποίησης) </v>
          </cell>
        </row>
        <row r="24">
          <cell r="B24" t="str">
            <v xml:space="preserve">24 Σιδηρόδρομοι (ΔΕΔ-Μ κορμού) </v>
          </cell>
        </row>
        <row r="25">
          <cell r="B25" t="str">
            <v xml:space="preserve">25 Σιδηρόδρομοι (ΔΕΔ-Μ συνολικό) </v>
          </cell>
        </row>
        <row r="26">
          <cell r="B26" t="str">
            <v xml:space="preserve">26 Άλλοι σιδηρόδρομοι </v>
          </cell>
        </row>
        <row r="27">
          <cell r="B27" t="str">
            <v xml:space="preserve">27 Κινητός σιδηροδρομικός εξοπλισμός </v>
          </cell>
        </row>
        <row r="28">
          <cell r="B28" t="str">
            <v xml:space="preserve">28 Αυτοκινητόδρομοι ΔΕΔ-Μ και κεντρικό οδικό δίκτυο —(νέα κατασκευή) </v>
          </cell>
        </row>
        <row r="29">
          <cell r="B29" t="str">
            <v xml:space="preserve">29 Αυτοκινητόδρομοι ΔΕΔ-Μ και συνολικό οδικό δίκτυο —(νέα κατασκευή) </v>
          </cell>
        </row>
        <row r="30">
          <cell r="B30" t="str">
            <v xml:space="preserve">30 Δευτερεύουσες οδικές συνδέσεις με το οδικό δίκτυο και τους κόμβους ΔΕΔ-Μ (νέα κατασκευή) </v>
          </cell>
        </row>
        <row r="31">
          <cell r="B31" t="str">
            <v xml:space="preserve">31 Άλλοι εθνικοί και περιφερειακοί δρόμοι (νέα κατασκευή) </v>
          </cell>
        </row>
        <row r="32">
          <cell r="B32" t="str">
            <v xml:space="preserve">32 Δρόμοι τοπικής πρόσβασης (νέα κατασκευή) </v>
          </cell>
        </row>
        <row r="33">
          <cell r="B33" t="str">
            <v xml:space="preserve">33 Ανακατασκευασμένη ή βελτιωμένη οδός ΔΕΔ-Μ </v>
          </cell>
        </row>
        <row r="34">
          <cell r="B34" t="str">
            <v xml:space="preserve">34 Άλλοι ανακατασκευασμένοι ή βελτιωμένοι δρόμοι (αυτοκινητόδρομοι, εθνικοί, περιφερειακοί ή τοπικοί) </v>
          </cell>
        </row>
        <row r="35">
          <cell r="B35" t="str">
            <v xml:space="preserve">35 Πολυτροπικές μεταφορές (ΔΕΔ-Μ) </v>
          </cell>
        </row>
        <row r="36">
          <cell r="B36" t="str">
            <v xml:space="preserve">36 Πολυτροπικές μεταφορές </v>
          </cell>
        </row>
        <row r="37">
          <cell r="B37" t="str">
            <v xml:space="preserve">37 Αερολιμένες (ΔΕΔ-Μ) ( 1 ) </v>
          </cell>
        </row>
        <row r="38">
          <cell r="B38" t="str">
            <v xml:space="preserve">38 Άλλοι αερολιμένες ( 1 ) </v>
          </cell>
        </row>
        <row r="39">
          <cell r="B39" t="str">
            <v xml:space="preserve">39 Θαλάσσιοι λιμένες (ΔΕΔ-Μ) </v>
          </cell>
        </row>
        <row r="40">
          <cell r="B40" t="str">
            <v xml:space="preserve">40 Άλλοι θαλάσσιοι λιμένες </v>
          </cell>
        </row>
        <row r="41">
          <cell r="B41" t="str">
            <v xml:space="preserve">41 Εσωτερικές πλωτές οδοί και λιμένες (ΔΕΔ-Μ) </v>
          </cell>
        </row>
        <row r="42">
          <cell r="B42" t="str">
            <v xml:space="preserve">42 Εσωτερικές πλωτές οδοί και λιμένες (περιφερειακές και τοπικές) </v>
          </cell>
        </row>
        <row r="43">
          <cell r="B43" t="str">
            <v xml:space="preserve">43 Υποδομή για καθαρές αστικές μεταφορές και προώθησή τους (συμπεριλαμβανομένου του εξοπλισμού και του τροχαίου υλικού) </v>
          </cell>
        </row>
        <row r="44">
          <cell r="B44" t="str">
            <v xml:space="preserve">44 Έξυπνα συστήματα μεταφορών (συμπεριλαμβανομένης της εισαγωγής της διαχείρισης της ζήτησης, συστημάτων διοδίων, συστημάτων παρακολούθησης, ελέγχου και πληροφοριών ΤΠ) </v>
          </cell>
        </row>
        <row r="45">
          <cell r="B45" t="str">
            <v xml:space="preserve">45 ΤΠΕ: Βασικό / οπισθοζευκτικό δίκτυο </v>
          </cell>
        </row>
        <row r="46">
          <cell r="B46" t="str">
            <v xml:space="preserve">46 ΤΠΕ: Ευρυζωνικό δίκτυο υψηλού ρυθμού (πρόσβαση/τοπικός βρόγχος· &gt;/= 30 Mbps) </v>
          </cell>
        </row>
        <row r="47">
          <cell r="B47" t="str">
            <v xml:space="preserve">47 ΤΠΕ: Ευρυζωνικό δίκτυο πολύ υψηλού ρυθμού (πρόσβαση/τοπικός βρόγχος· &gt;/= 100 Mbps) </v>
          </cell>
        </row>
        <row r="48">
          <cell r="B48" t="str">
            <v xml:space="preserve">48 ΤΠΕ: Άλλα είδη υποδομής ΤΠΕ/υπολογιστές μεγάλης κλίμακας/εξοπλισμός (συμπεριλαμβανομένης ηλεκτρονικής υποδομής, κέντρων δεδομένων και αισθητήρων· επίσης, και ενσωματωμένη σε άλλη υποδομή, όπως ερευνητικές εγκαταστάσεις, περιβαλλοντική και κοινωνική υποδομή) </v>
          </cell>
        </row>
        <row r="49">
          <cell r="B49" t="str">
            <v xml:space="preserve">49 Εκπαιδευτική υποδομή για τριτοβάθμια εκπαίδευση </v>
          </cell>
        </row>
        <row r="50">
          <cell r="B50" t="str">
            <v xml:space="preserve">50 Εκπαιδευτική υποδομή για επαγγελματική εκπαίδευση και κατάρτιση και εκπαίδευση ενηλίκων </v>
          </cell>
        </row>
        <row r="51">
          <cell r="B51" t="str">
            <v xml:space="preserve">51 Εκπαιδευτική υποδομή για σχολική εκπαίδευση (δημοτικό και γενική δευτεροβάθμια) </v>
          </cell>
        </row>
        <row r="52">
          <cell r="B52" t="str">
            <v xml:space="preserve">52 Υποδομή για προσχολική εκπαίδευση και φροντίδα </v>
          </cell>
        </row>
        <row r="53">
          <cell r="B53" t="str">
            <v xml:space="preserve">53 Υποδομές στον τομέα της υγείας </v>
          </cell>
        </row>
        <row r="54">
          <cell r="B54" t="str">
            <v xml:space="preserve">54 Υποδομές στον τομέα της στέγασης </v>
          </cell>
        </row>
        <row r="55">
          <cell r="B55" t="str">
            <v xml:space="preserve">55 Άλλες κοινωνικές υποδομές που συμβάλλουν στην περιφερειακή και τοπική ανάπτυξη </v>
          </cell>
        </row>
        <row r="56">
          <cell r="B56" t="str">
            <v xml:space="preserve">56 Επένδυση σε υποδομές, ικανότητες και εξοπλισμό σε ΜΜΕ που συνδέονται άμεσα με δραστηριότητες έρευνας και καινοτομίας </v>
          </cell>
        </row>
        <row r="57">
          <cell r="B57" t="str">
            <v xml:space="preserve">57 Επένδυση σε υποδομές, ικανότητες και εξοπλισμό σε μεγάλες εταιρείες που συνδέονται άμεσα με δραστηριότητες έρευνας και καινοτομίας </v>
          </cell>
        </row>
        <row r="58">
          <cell r="B58" t="str">
            <v xml:space="preserve">58 Υποδομή έρευνας και καινοτομίας (δημόσιες) </v>
          </cell>
        </row>
        <row r="59">
          <cell r="B59" t="str">
            <v xml:space="preserve">59 Υποδομή έρευνας και καινοτομίας (ιδιωτικές, συμπεριλαμβανομένων των επιστημονικών πάρκων) </v>
          </cell>
        </row>
        <row r="60">
          <cell r="B60" t="str">
            <v xml:space="preserve">60 Δραστηριότητες έρευνας και καινοτομίας σε δημόσια ερευνητικά κέντρα και κέντρα ικανοτήτων, συμπεριλαμβανομένης της δικτύωσης </v>
          </cell>
        </row>
        <row r="61">
          <cell r="B61" t="str">
            <v xml:space="preserve">61 Δραστηριότητες έρευνας και καινοτομίας σε ιδιωτικά ερευνητικά κέντρα, συμπεριλαμβανομένης της δικτύωσης </v>
          </cell>
        </row>
        <row r="62">
          <cell r="B62" t="str">
            <v xml:space="preserve">62 Μεταφορά τεχνολογίας και συνεργασία πανεπιστημίων - επιχειρήσεων κατ’ εξοχή προς όφελος ΜΜΕ </v>
          </cell>
        </row>
        <row r="63">
          <cell r="B63" t="str">
            <v xml:space="preserve">63 Στήριξη συνεργατικών σχηματισμών (cluster) και επιχειρηματικών δικτύων κατ’ εξοχήν προς όφελος ΜΜΕ </v>
          </cell>
        </row>
        <row r="64">
          <cell r="B64" t="str">
            <v xml:space="preserve">64 Διεργασίες έρευνας και καινοτομίας σε ΜΜΕ (συμπεριλαμβανομένων συστημάτων κουπονιών, διεργασιών, σχεδιασμού, υπηρεσιών και κοινωνικής καινοτομίας) </v>
          </cell>
        </row>
        <row r="65">
          <cell r="B65" t="str">
            <v xml:space="preserve">65 Υποδομή, διεργασίες, μεταφορά τεχνολογίας και συνεργασία για έρευνα και καινοτομία σε επιχειρήσεις που επικεντρώνονται στην οικονομία χαμηλών εκπομπών άνθρακα και στην ανθεκτικότητα απέναντι στην κλιματική αλλαγή </v>
          </cell>
        </row>
        <row r="66">
          <cell r="B66" t="str">
            <v xml:space="preserve">66 Προηγμένες υπηρεσίες στήριξης για ΜΜΕ και ομίλους ΜΜΕ (συμπεριλαμβανομένων των υπηρεσιών διαχείρισης, μάρκετινγκ και σχεδιασμού) </v>
          </cell>
        </row>
        <row r="67">
          <cell r="B67" t="str">
            <v xml:space="preserve">67 Επιχειρησιακή ανάπτυξη ΜΜΕ, στήριξη στην επιχειρηματικότητα και φυτωρίων επιχειρήσεων [συμπεριλαμβανομένης της στήριξης σε τεχνοβλαστούς και παράγωγες εταιρείες (spin offs και spin outs)] </v>
          </cell>
        </row>
        <row r="68">
          <cell r="B68" t="str">
            <v xml:space="preserve">68 Ενεργειακή απόδοση και έργα επίδειξης στις ΜΜΕ και υποστηρικτικά μέτρα </v>
          </cell>
        </row>
        <row r="69">
          <cell r="B69" t="str">
            <v xml:space="preserve">69 Στήριξη φιλοπεριβαλλοντικών διεργασιών παραγωγής και αποδοτικότητα των πόρων στις ΜΜΕ </v>
          </cell>
        </row>
        <row r="70">
          <cell r="B70" t="str">
            <v xml:space="preserve">70 Προώθηση της ενεργειακής απόδοσης σε μεγάλες επιχειρήσεις </v>
          </cell>
        </row>
        <row r="71">
          <cell r="B71" t="str">
            <v xml:space="preserve">71 Ανάπτυξη και προώθηση επιχειρήσεων που εξειδικεύονται στην παροχή υπηρεσιών που συμβάλλουν στην οικονομία χαμηλών εκπομπών άνθρακα και στην προσαρμοστικότητα στην κλιματική αλλαγή (συμπεριλαμβανομένης της υποστήριξης σε τέτοιες υπηρεσίες) </v>
          </cell>
        </row>
        <row r="72">
          <cell r="B72" t="str">
            <v xml:space="preserve">72 Υποδομή επιχειρήσεων για ΜΜΕ (συμπεριλαμβανομένων των βιομηχανικών πάρκων και εγκαταστάσεων) </v>
          </cell>
        </row>
        <row r="73">
          <cell r="B73" t="str">
            <v xml:space="preserve">73 Υποστήριξη σε κοινωνικές επιχειρήσεις (ΜΜΕ) </v>
          </cell>
        </row>
        <row r="74">
          <cell r="B74" t="str">
            <v xml:space="preserve">74 Ανάπτυξη και προβολή των τουριστικών στοιχείων ενεργητικού στις ΜΜΕ </v>
          </cell>
        </row>
        <row r="75">
          <cell r="B75" t="str">
            <v xml:space="preserve">75 Ανάπτυξη και προβολή των εμπορικών τουριστικών υπηρεσιών στις ή για τις ΜΜΕ </v>
          </cell>
        </row>
        <row r="76">
          <cell r="B76" t="str">
            <v xml:space="preserve">76 Ανάπτυξη και προβολή των πολιτιστικών και δημιουργικών στοιχείων ενεργητικού στις ΜΜΕ </v>
          </cell>
        </row>
        <row r="77">
          <cell r="B77" t="str">
            <v xml:space="preserve">77 Ανάπτυξη και προβολή των πολιτιστικών και δημιουργικών υπηρεσιών στις ή για τις ΜΜΕ </v>
          </cell>
        </row>
        <row r="78">
          <cell r="B78" t="str">
            <v xml:space="preserve">78 Υπηρεσίες και εφαρμογές ηλεκτρονικής διακυβέρνησης (συμπεριλαμβανομένων των ηλεκτρονικών προμηθειών, μέτρων ΤΠΕ για τη στήριξη της μεταρρύθμισης της δημόσιας διοίκησης, την κυβερνοασφάλεια, μέτρων για την αξιοπιστία και το ιδιωτικό απόρρητο, την ηλεκτρονική δικαιοσύνη και ηλεκτρονική δημοκρατία) </v>
          </cell>
        </row>
        <row r="79">
          <cell r="B79" t="str">
            <v xml:space="preserve">79 Πρόσβαση σε πληροφορίες του δημόσιου τομέα (συμπεριλαμβανομένων ανοικτών δεδομένων ηλεκτρονικού πολιτισμού, ψηφιακών βιβλιοθηκών, ηλεκτρονικού περιεχομένου και ηλεκτρονικού τουρισμού) </v>
          </cell>
        </row>
        <row r="80">
          <cell r="B80" t="str">
            <v xml:space="preserve">80 Υπηρεσίες και εφαρμογές ηλεκτρονικής ένταξης, ηλεκτρονικής προσβασιμότητας, ηλεκτρονικής μάθησης και ηλεκτρονικής εκπαίδευσης, ψηφιακός γραμματισμός </v>
          </cell>
        </row>
        <row r="81">
          <cell r="B81" t="str">
            <v xml:space="preserve">81 Λύσεις ΤΠΕ για την πρόκληση της υγιούς γήρανσης και υπηρεσίες και εφαρμογές ηλεκτρονικής υγείας (συμπεριλαμβανομένης της ηλεκτρονικής φροντίδας και της διαβίωσης στον οικείο χώρο με βοήθεια) </v>
          </cell>
        </row>
        <row r="82">
          <cell r="B82" t="str">
            <v xml:space="preserve">82 Υπηρεσίες και εφαρμογές ΤΠΕ για τις ΜΜΕ (συμπεριλαμβανομένου του ηλεκτρονικού εμπορίου, της ηλεκτρονικής επιχειρηματικότητας και διεργασιών δικτύωσης επιχειρήσεων), ζωντανά εργαστήρια, επιχειρηματίες στο διαδίκτυο και υπό σύσταση ΤΠΕ επιχειρήσεις) </v>
          </cell>
        </row>
        <row r="83">
          <cell r="B83" t="str">
            <v xml:space="preserve">83 Μέτρα για την ποιότητα του αέρα </v>
          </cell>
        </row>
        <row r="84">
          <cell r="B84" t="str">
            <v xml:space="preserve">84 Ολοκληρωμένη πρόληψη και έλεγχος της ρύπανσης (IPPC) </v>
          </cell>
        </row>
        <row r="85">
          <cell r="B85" t="str">
            <v xml:space="preserve">85 Προστασία και ενίσχυση της βιοποικιλότητας, προτασία της φύσης και πράσινη υποδομή </v>
          </cell>
        </row>
        <row r="86">
          <cell r="B86" t="str">
            <v xml:space="preserve">86 Προστασία, αναστήλωση και βιώσιμη χρήση των περιοχών Natura 2000 </v>
          </cell>
        </row>
        <row r="87">
          <cell r="B87" t="str">
            <v xml:space="preserve">87 Προσαρμογή σε μέτρα για την κλιματική αλλαγή και πρόληψη και διαχείριση κινδύνων σχετικών με το κλίμα, π.χ. διάβρωση, πυρκαγιές, πλημμύρες, καταιγίδες και ξηρασία, συμπεριλαμβανομένης της αύξησης της ευαισθητοποίησης, της πολιτικής προστασίας και συστημάτων και υποδομών διαχείρισης καταστροφών </v>
          </cell>
        </row>
        <row r="88">
          <cell r="B88" t="str">
            <v xml:space="preserve">88 Πρόληψη και διαχείριση κινδύνων για φυσικούς κινδύνους μη σχετιζόμενους με το κλίμα (π.χ. σεισμοί) και κινδύνων που συνδέονται με ανθρώπινες δραστηριότητες (π.χ. τεχνολογικά ατυχήματα), συμπεριλαμβανομένης της αύξησης της ευαισθητοποίησης, της πολιτικής προστασίας και συστημάτων και υποδομών διαχείρισης καταστροφών </v>
          </cell>
        </row>
        <row r="89">
          <cell r="B89" t="str">
            <v xml:space="preserve">89 Αποκατάσταση βιομηχανικών χώρων και μολυσμένης γης </v>
          </cell>
        </row>
        <row r="90">
          <cell r="B90" t="str">
            <v xml:space="preserve">90 Ποδηλατόδρομοι και μονοπάτια </v>
          </cell>
        </row>
        <row r="91">
          <cell r="B91" t="str">
            <v xml:space="preserve">91 Ανάπτυξη και προώθηση του τουριστικού δυναμικού φυσικών περιοχών </v>
          </cell>
        </row>
        <row r="92">
          <cell r="B92" t="str">
            <v xml:space="preserve">92 Προστασία, ανάπτυξη και προβολή δημόσιων τουριστικών κεφαλαίων </v>
          </cell>
        </row>
        <row r="93">
          <cell r="B93" t="str">
            <v xml:space="preserve">93 Ανάπτυξη και προβολή δημόσιων τουριστικών υπηρεσιών </v>
          </cell>
        </row>
        <row r="94">
          <cell r="B94" t="str">
            <v xml:space="preserve">94 Προστασία, ανάπτυξη και προβολή στοιχείων δημόσιας πολιτιστικής κληρονομιάς </v>
          </cell>
        </row>
        <row r="95">
          <cell r="B95" t="str">
            <v xml:space="preserve">95 Ανάπτυξη και προβολή δημόσιων υπηρεσιών πολιτιστικής κληρονομιάς </v>
          </cell>
        </row>
        <row r="96">
          <cell r="B96" t="str">
            <v xml:space="preserve">96 Θεσμική ικανότητα της δημόσιας διοίκησης και των δημόσιων υπηρεσιών ως προς την εφαρμογή του ΕΤΠΑ ή ενεργειών που στηρίζουν πρωτοβουλίες του ΕΚΤ για ανάπτυξη θεσμικής ικανότητας </v>
          </cell>
        </row>
        <row r="97">
          <cell r="B97" t="str">
            <v xml:space="preserve">97 Πρωτοβουλίες τοπικής ανάπτυξης με πρωτοβουλία κοινοτήτων σε αστικές και αγροτικές περιοχές </v>
          </cell>
        </row>
        <row r="98">
          <cell r="B98" t="str">
            <v xml:space="preserve">98 Εξόχως απόκεντρες περιοχές: αντιστάθμιση τυχόν πρόσθετου κόστους λόγω ελλιπούς προσβασιμότητας και εδαφικού κατακερματισμού </v>
          </cell>
        </row>
        <row r="99">
          <cell r="B99" t="str">
            <v xml:space="preserve">99 Εξόχως απόκεντρες περιοχές: ειδικές δράσεις για την αντιστάθμιση του πρόσθετου κόστους που οφείλεται σε παράγοντες σχετιζόμενους με το μέγεθος της αγοράς </v>
          </cell>
        </row>
        <row r="100">
          <cell r="B100" t="str">
            <v xml:space="preserve">100 Εξόχως απόκεντρες περιοχές: στήριξη για την αντιστάθμιση του πρόσθετου κόστους λόγω δυσκολιών που οφείλονται στις κλιματικές συνθήκες και το ανάγλυφο του εδάφους </v>
          </cell>
        </row>
        <row r="101">
          <cell r="B101" t="str">
            <v xml:space="preserve">101 Διασταυρούμενη χρηματοδότηση στο πλαίσιο του ΕΤΠΑ (ενίσχυση ενεργειών τύπου ΕΚΤ που είναι αναγκαίες για την ικανοποιητική εφαρμογή του επιχειρησιακού μέρους του ΕΤΠΑ και συνδέονται άμεσα με αυτό) </v>
          </cell>
        </row>
        <row r="102">
          <cell r="B102" t="str">
            <v xml:space="preserve">102 Πρόσβαση στην απασχόληση για τους ανέργους και αέργους, συμπεριλαμβανομένων των μακροχρόνια άνεργων και των ατόμων που έχουν απομακρυνθεί από την αγορά εργασίας, μεταξύ άλλων μέσω πρωτοβουλιών για την απασχόληση και στήριξης της κινητικότητας του εργατικού δυναμικού </v>
          </cell>
        </row>
        <row r="103">
          <cell r="B103" t="str">
            <v xml:space="preserve">103 Διατηρήσιμη ένταξη στην αγορά εργασίας των νέων, ιδίως εκείνων που δεν εργάζονται, δεν σπουδάζουν ούτε καταρτίζονται, συμπεριλαμβανομένων των νέων που αντιμετωπίζουν τον κίνδυνο του κοινωνικού αποκλεισμού και των νέων από περιθωριοποιημένες κοινότητες, μεταξύ άλλων και μέσω της υλοποίησης της εγγύησης για τους νέους </v>
          </cell>
        </row>
        <row r="104">
          <cell r="B104" t="str">
            <v xml:space="preserve">104 Αυτοαπασχόληση, επιχειρηματικότητα και δημιουργία επιχειρήσεων, συμπεριλαμβανομένων των καινοτομικών πολύ μικρών, μικρών και μεσαίων επιχειρήσεων </v>
          </cell>
        </row>
        <row r="105">
          <cell r="B105" t="str">
            <v xml:space="preserve">105 Ισότητα μεταξύ ανδρών και γυναικών σε όλους τους τομείς, συμπεριλαμβανομένης της πρόσβασης στην απασχόληση, της επαγγελματικής σταδιοδρομίας, του συνδυασμού επαγγελματικού και οικογενειακού βίου και της προώθησης της ίσης αμοιβής για όμοια εργασία </v>
          </cell>
        </row>
        <row r="106">
          <cell r="B106" t="str">
            <v xml:space="preserve">106 Προσαρμογή των εργαζομένων, των επιχειρήσεων και των επιχειρηματιών στην αλλαγή </v>
          </cell>
        </row>
        <row r="107">
          <cell r="B107" t="str">
            <v xml:space="preserve">107 Ενεργός και υγιής γήρανση </v>
          </cell>
        </row>
        <row r="108">
          <cell r="B108" t="str">
            <v xml:space="preserve">108 Εκσυγχρονισμός των θεσμικών φορέων της αγοράς εργασίας, όπως των ιδιωτικών και δημόσιων υπηρεσιών απασχόλησης, με καλύτερη αντιστοίχιση προς τις ανάγκες της αγοράς εργασίας, συμπεριλαμβανομένων των δράσεων ενίσχυσης μέσω προγραμμάτων κινητικότητας και καλύτερης συνεργασίας ανάμεσα σε θεσμικούς φορείς και σχετικούς παράγοντες </v>
          </cell>
        </row>
        <row r="109">
          <cell r="B109" t="str">
            <v xml:space="preserve">109 Ενεργητική ένταξη, μεταξύ άλλων και με σκοπό την προώθηση των ίσων ευκαιριών και της δραστήριας συμμετοχής και τη βελτίωση της απασχολησιμότητας </v>
          </cell>
        </row>
        <row r="110">
          <cell r="B110" t="str">
            <v xml:space="preserve">110 Κοινωνικοοικονομική ενσωμάτωση των περιθωριοποιημένων κοινοτήτων, όπως οι Ρομά </v>
          </cell>
        </row>
        <row r="111">
          <cell r="B111" t="str">
            <v xml:space="preserve">111 Καταπολέμηση κάθε μορφής διακρίσεων και προώθηση των ίσων ευκαιριών </v>
          </cell>
        </row>
        <row r="112">
          <cell r="B112" t="str">
            <v xml:space="preserve">112 Ενίσχυση της πρόσβασης σε οικονομικά προσιτές, βιώσιμες και υψηλής ποιότητας υπηρεσίες, συμπεριλαμβανομένης της υγειονομικής περίθαλψης και των κοινωνικών υπηρεσιών κοινής ωφέλειας </v>
          </cell>
        </row>
        <row r="113">
          <cell r="B113" t="str">
            <v xml:space="preserve">113 Προώθηση της κοινωνικής επιχειρηματικότητας και της επαγγελματικής ενσωμάτωσης σε κοινωνικές επιχειρήσεις και την κοινωνική και αλληλέγγυο οικονομία ώστε να διευκολυνθεί η πρόσβαση στην απασχόληση </v>
          </cell>
        </row>
        <row r="114">
          <cell r="B114" t="str">
            <v xml:space="preserve">114 Στρατηγικές τοπικής ανάπτυξης με πρωτοβουλία κοινοτήτων </v>
          </cell>
        </row>
        <row r="115">
          <cell r="B115" t="str">
            <v xml:space="preserve">115 Μείωση και πρόληψη της πρόωρης εγκατάλειψης του σχολείου και προώθηση της ισότιμης πρόσβασης σε καλής ποιότητας προσχολική, πρωτοβάθμια και δευτεροβάθμια εκπαίδευση, συμπεριλαμβανομένων (τυπικών, άτυπων και μη τυπικών) δυνατοτήτων μάθησης για την επανένταξη στην εκπαίδευση και κατάρτιση </v>
          </cell>
        </row>
        <row r="116">
          <cell r="B116" t="str">
            <v xml:space="preserve">116 Βελτίωση της ποιότητας, της αποτελεσματικότητας και της πρόσβασης στην τριτοβάθμια και ισοδύναμη με αυτήν εκπαίδευση, με σκοπό τη βελτίωση των επιπέδων φοίτησης και επιτυχίας, ιδιαίτερα για τα μειονεκτούντα άτομα </v>
          </cell>
        </row>
        <row r="117">
          <cell r="B117" t="str">
            <v xml:space="preserve">117 Βελτίωση της ισότιμης πρόσβασης στη διά βίου μάθηση για όλες τις ηλικιακές ομάδες σε τυπική, άτυπη και μη τυπική μορφή, αναβάθμιση των γνώσεων, δεξιοτήτων και ικανοτήτων του εργατικού δυναμικού και προώθηση ευέλικτων δυνατοτήτων μάθησης, μεταξύ άλλων μέσω του επαγγελματικού προσανατολισμού και της πιστοποίησης των αποκτώμενων προσόντων </v>
          </cell>
        </row>
        <row r="118">
          <cell r="B118" t="str">
            <v xml:space="preserve">118 Βελτίωση της συνάφειας των συστημάτων εκπαίδευσης και κατάρτισης με την αγορά εργασίας, διευκόλυνση της μετάβασης από την εκπαίδευση στην εργασία, και ενίσχυση της επαγγελματικής εκπαίδευσης και συστημάτων κατάρτισης και της ποιότητάς τους, μεταξύ άλλων μέσω μηχανισμών πρόβλεψης των αναγκών σε δεξιότητες, της προσαρμογής των προγραμμάτων σπουδών και της καθιέρωσης και ανάπτυξης συστημάτων μάθησης με βάση την εργασία, συμπεριλαμβανομένων των διττών συστημάτων μάθησης και μαθητείας </v>
          </cell>
        </row>
        <row r="119">
          <cell r="B119" t="str">
            <v xml:space="preserve">119 Επένδυση στη θεσμική ικανότητα και στην αποτελεσματικότητα των δημόσιων διοικήσεων και υπηρεσιών σε εθνικό, περιφερειακό και τοπικό επίπεδο ενόψει των μεταρρυθμίσεων, καλύτερη κανονιστική ρύθμιση και χρηστή διακυβέρνηση </v>
          </cell>
        </row>
        <row r="120">
          <cell r="B120" t="str">
            <v xml:space="preserve">120 Ανάπτυξη ικανοτήτων για όλους τους φορείς που παρέχουν εκπαίδευση, διά βίου μάθηση, κατάρτιση και απασχόληση καθώς και κοινωνικές πολιτικές, μεταξύ άλλων μέσω τομεακών και εδαφικών συμφώνων για κινητοποίηση υπέρ των μεταρρυθμίσεων σε εθνικό, περιφερειακό και τοπικό επίπεδο </v>
          </cell>
        </row>
        <row r="121">
          <cell r="B121" t="str">
            <v xml:space="preserve">121 Προετοιμασία, εφαρμογή, παρακολούθηση, επιθεώρηση </v>
          </cell>
        </row>
        <row r="122">
          <cell r="B122" t="str">
            <v xml:space="preserve">122 Αξιολόγηση και μελέτες </v>
          </cell>
        </row>
        <row r="123">
          <cell r="B123" t="str">
            <v xml:space="preserve">123 Πληροφόρηση και επικοινωνία </v>
          </cell>
        </row>
      </sheetData>
    </sheetDataSet>
  </externalBook>
</externalLink>
</file>

<file path=xl/theme/theme1.xml><?xml version="1.0" encoding="utf-8"?>
<a:theme xmlns:a="http://schemas.openxmlformats.org/drawingml/2006/main" name="Office Them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J8"/>
  <sheetViews>
    <sheetView tabSelected="1" topLeftCell="BN1" workbookViewId="0">
      <selection activeCell="BU5" sqref="BU5:BV5"/>
    </sheetView>
  </sheetViews>
  <sheetFormatPr defaultRowHeight="11.25" x14ac:dyDescent="0.2"/>
  <cols>
    <col min="1" max="1" width="19" style="59" customWidth="1"/>
    <col min="2" max="2" width="9.140625" style="59"/>
    <col min="3" max="3" width="4.42578125" style="58" hidden="1" customWidth="1"/>
    <col min="4" max="4" width="9.5703125" style="59" hidden="1" customWidth="1"/>
    <col min="5" max="5" width="15.28515625" style="59" hidden="1" customWidth="1"/>
    <col min="6" max="7" width="10.85546875" style="81" hidden="1" customWidth="1"/>
    <col min="8" max="8" width="13.85546875" style="81" hidden="1" customWidth="1"/>
    <col min="9" max="9" width="10.85546875" style="81" hidden="1" customWidth="1"/>
    <col min="10" max="10" width="13.85546875" style="81" hidden="1" customWidth="1"/>
    <col min="11" max="11" width="12.7109375" style="81" hidden="1" customWidth="1"/>
    <col min="12" max="12" width="13.85546875" style="81" hidden="1" customWidth="1"/>
    <col min="13" max="13" width="12.7109375" style="81" hidden="1" customWidth="1"/>
    <col min="14" max="14" width="13.85546875" style="81" hidden="1" customWidth="1"/>
    <col min="15" max="15" width="12.7109375" style="81" hidden="1" customWidth="1"/>
    <col min="16" max="16" width="13.85546875" style="81" hidden="1" customWidth="1"/>
    <col min="17" max="17" width="12.7109375" style="81" hidden="1" customWidth="1"/>
    <col min="18" max="18" width="12.85546875" style="81" hidden="1" customWidth="1"/>
    <col min="19" max="19" width="12.7109375" style="81" hidden="1" customWidth="1"/>
    <col min="20" max="21" width="11.7109375" style="81" hidden="1" customWidth="1"/>
    <col min="22" max="22" width="11.85546875" style="59" hidden="1" customWidth="1"/>
    <col min="23" max="23" width="11.5703125" style="59" hidden="1" customWidth="1"/>
    <col min="24" max="24" width="11.5703125" style="58" hidden="1" customWidth="1"/>
    <col min="25" max="25" width="5.42578125" style="59" bestFit="1" customWidth="1"/>
    <col min="26" max="26" width="6.5703125" style="59" bestFit="1" customWidth="1"/>
    <col min="27" max="27" width="13.140625" style="81" bestFit="1" customWidth="1"/>
    <col min="28" max="28" width="9.28515625" style="81" customWidth="1"/>
    <col min="29" max="29" width="5.42578125" style="81" bestFit="1" customWidth="1"/>
    <col min="30" max="30" width="11.5703125" style="81" customWidth="1"/>
    <col min="31" max="31" width="13.140625" style="81" bestFit="1" customWidth="1"/>
    <col min="32" max="32" width="11.7109375" style="81" bestFit="1" customWidth="1"/>
    <col min="33" max="33" width="13.140625" style="81" bestFit="1" customWidth="1"/>
    <col min="34" max="34" width="11.7109375" style="81" bestFit="1" customWidth="1"/>
    <col min="35" max="35" width="13.140625" style="81" bestFit="1" customWidth="1"/>
    <col min="36" max="36" width="11.7109375" style="81" bestFit="1" customWidth="1"/>
    <col min="37" max="37" width="13.140625" style="81" bestFit="1" customWidth="1"/>
    <col min="38" max="38" width="11.7109375" style="81" bestFit="1" customWidth="1"/>
    <col min="39" max="39" width="13.140625" style="81" bestFit="1" customWidth="1"/>
    <col min="40" max="40" width="11.7109375" style="81" bestFit="1" customWidth="1"/>
    <col min="41" max="41" width="14" style="81" bestFit="1" customWidth="1"/>
    <col min="42" max="42" width="11.85546875" style="81" bestFit="1" customWidth="1"/>
    <col min="43" max="43" width="11.5703125" style="59" customWidth="1"/>
    <col min="44" max="44" width="10.85546875" style="59" bestFit="1" customWidth="1"/>
    <col min="45" max="45" width="11.42578125" style="59" customWidth="1"/>
    <col min="46" max="46" width="11.5703125" style="58" customWidth="1"/>
    <col min="47" max="53" width="12.5703125" style="59" customWidth="1"/>
    <col min="54" max="54" width="5.42578125" style="59" customWidth="1"/>
    <col min="55" max="55" width="9.140625" style="59"/>
    <col min="56" max="56" width="6.5703125" style="59" bestFit="1" customWidth="1"/>
    <col min="57" max="57" width="13.140625" style="81" bestFit="1" customWidth="1"/>
    <col min="58" max="58" width="9.28515625" style="81" customWidth="1"/>
    <col min="59" max="59" width="5.42578125" style="81" bestFit="1" customWidth="1"/>
    <col min="60" max="60" width="11.5703125" style="81" customWidth="1"/>
    <col min="61" max="61" width="13.140625" style="81" bestFit="1" customWidth="1"/>
    <col min="62" max="62" width="11.7109375" style="81" bestFit="1" customWidth="1"/>
    <col min="63" max="63" width="13.140625" style="81" bestFit="1" customWidth="1"/>
    <col min="64" max="64" width="11.7109375" style="81" bestFit="1" customWidth="1"/>
    <col min="65" max="65" width="13.140625" style="81" bestFit="1" customWidth="1"/>
    <col min="66" max="66" width="11.7109375" style="81" bestFit="1" customWidth="1"/>
    <col min="67" max="67" width="13.140625" style="81" bestFit="1" customWidth="1"/>
    <col min="68" max="68" width="11.7109375" style="81" bestFit="1" customWidth="1"/>
    <col min="69" max="69" width="13.140625" style="81" bestFit="1" customWidth="1"/>
    <col min="70" max="70" width="11.7109375" style="81" bestFit="1" customWidth="1"/>
    <col min="71" max="71" width="14" style="81" bestFit="1" customWidth="1"/>
    <col min="72" max="72" width="11.85546875" style="81" bestFit="1" customWidth="1"/>
    <col min="73" max="73" width="11.5703125" style="59" customWidth="1"/>
    <col min="74" max="74" width="10.85546875" style="59" bestFit="1" customWidth="1"/>
    <col min="75" max="75" width="11.42578125" style="59" customWidth="1"/>
    <col min="76" max="76" width="11.5703125" style="58" customWidth="1"/>
    <col min="77" max="83" width="12.5703125" style="59" customWidth="1"/>
    <col min="84" max="84" width="9.140625" style="59"/>
    <col min="85" max="85" width="0" style="59" hidden="1" customWidth="1"/>
    <col min="86" max="86" width="9.140625" style="59"/>
    <col min="87" max="87" width="6.5703125" style="59" bestFit="1" customWidth="1"/>
    <col min="88" max="88" width="13.140625" style="81" bestFit="1" customWidth="1"/>
    <col min="89" max="89" width="9.28515625" style="81" customWidth="1"/>
    <col min="90" max="90" width="5.42578125" style="81" bestFit="1" customWidth="1"/>
    <col min="91" max="91" width="11.5703125" style="81" customWidth="1"/>
    <col min="92" max="92" width="13.140625" style="81" bestFit="1" customWidth="1"/>
    <col min="93" max="93" width="11.7109375" style="81" bestFit="1" customWidth="1"/>
    <col min="94" max="94" width="13.140625" style="81" bestFit="1" customWidth="1"/>
    <col min="95" max="95" width="11.7109375" style="81" bestFit="1" customWidth="1"/>
    <col min="96" max="96" width="13.140625" style="81" bestFit="1" customWidth="1"/>
    <col min="97" max="97" width="11.7109375" style="81" bestFit="1" customWidth="1"/>
    <col min="98" max="98" width="13.140625" style="81" bestFit="1" customWidth="1"/>
    <col min="99" max="99" width="11.7109375" style="81" bestFit="1" customWidth="1"/>
    <col min="100" max="100" width="13.140625" style="81" bestFit="1" customWidth="1"/>
    <col min="101" max="101" width="11.7109375" style="81" bestFit="1" customWidth="1"/>
    <col min="102" max="102" width="14" style="81" bestFit="1" customWidth="1"/>
    <col min="103" max="103" width="11.85546875" style="81" bestFit="1" customWidth="1"/>
    <col min="104" max="104" width="11.5703125" style="59" customWidth="1"/>
    <col min="105" max="105" width="12.140625" style="59" customWidth="1"/>
    <col min="106" max="106" width="11.42578125" style="59" customWidth="1"/>
    <col min="107" max="107" width="11.5703125" style="58" customWidth="1"/>
    <col min="108" max="114" width="12.5703125" style="59" customWidth="1"/>
    <col min="115" max="16384" width="9.140625" style="59"/>
  </cols>
  <sheetData>
    <row r="1" spans="1:114" ht="15" x14ac:dyDescent="0.25">
      <c r="A1" s="105" t="s">
        <v>49</v>
      </c>
      <c r="B1" s="105"/>
      <c r="C1" s="106" t="s">
        <v>50</v>
      </c>
      <c r="D1" s="106"/>
      <c r="E1" s="106"/>
      <c r="F1" s="106"/>
      <c r="G1" s="106"/>
      <c r="H1" s="106"/>
      <c r="I1" s="106"/>
      <c r="J1" s="106"/>
      <c r="K1" s="106"/>
      <c r="L1" s="106"/>
      <c r="M1" s="106"/>
      <c r="N1" s="106"/>
      <c r="O1" s="106"/>
      <c r="P1" s="106"/>
      <c r="Q1" s="106"/>
      <c r="R1" s="106"/>
      <c r="S1" s="106"/>
      <c r="T1" s="106"/>
      <c r="U1" s="106"/>
      <c r="V1" s="106"/>
      <c r="W1" s="106"/>
      <c r="Z1" s="107" t="s">
        <v>51</v>
      </c>
      <c r="AA1" s="107"/>
      <c r="AB1" s="107"/>
      <c r="AC1" s="107"/>
      <c r="AD1" s="107"/>
      <c r="AE1" s="107"/>
      <c r="AF1" s="107"/>
      <c r="AG1" s="107"/>
      <c r="AH1" s="107"/>
      <c r="AI1" s="107"/>
      <c r="AJ1" s="107"/>
      <c r="AK1" s="107"/>
      <c r="AL1" s="107"/>
      <c r="AM1" s="107"/>
      <c r="AN1" s="107"/>
      <c r="AO1" s="107"/>
      <c r="AP1" s="107"/>
      <c r="AQ1" s="107"/>
      <c r="AR1" s="107"/>
      <c r="AS1" s="107"/>
      <c r="AT1" s="107"/>
      <c r="AU1"/>
      <c r="AV1"/>
      <c r="AW1"/>
      <c r="AX1"/>
      <c r="AY1"/>
      <c r="AZ1"/>
      <c r="BA1"/>
      <c r="BB1"/>
      <c r="BD1" s="108" t="s">
        <v>52</v>
      </c>
      <c r="BE1" s="108"/>
      <c r="BF1" s="108"/>
      <c r="BG1" s="108"/>
      <c r="BH1" s="108"/>
      <c r="BI1" s="108"/>
      <c r="BJ1" s="108"/>
      <c r="BK1" s="108"/>
      <c r="BL1" s="108"/>
      <c r="BM1" s="108"/>
      <c r="BN1" s="108"/>
      <c r="BO1" s="108"/>
      <c r="BP1" s="108"/>
      <c r="BQ1" s="108"/>
      <c r="BR1" s="108"/>
      <c r="BS1" s="108"/>
      <c r="BT1" s="108"/>
      <c r="BU1" s="108"/>
      <c r="BV1" s="108"/>
      <c r="BW1" s="108"/>
      <c r="BX1" s="108"/>
      <c r="BY1"/>
      <c r="BZ1"/>
      <c r="CA1"/>
      <c r="CB1"/>
      <c r="CC1"/>
      <c r="CD1"/>
      <c r="CE1"/>
      <c r="CI1" s="100" t="s">
        <v>53</v>
      </c>
      <c r="CJ1" s="100"/>
      <c r="CK1" s="100"/>
      <c r="CL1" s="100"/>
      <c r="CM1" s="100"/>
      <c r="CN1" s="100"/>
      <c r="CO1" s="100"/>
      <c r="CP1" s="100"/>
      <c r="CQ1" s="100"/>
      <c r="CR1" s="100"/>
      <c r="CS1" s="100"/>
      <c r="CT1" s="100"/>
      <c r="CU1" s="100"/>
      <c r="CV1" s="100"/>
      <c r="CW1" s="100"/>
      <c r="CX1" s="100"/>
      <c r="CY1" s="100"/>
      <c r="CZ1" s="100"/>
      <c r="DA1" s="100"/>
      <c r="DB1" s="100"/>
      <c r="DC1" s="100"/>
      <c r="DD1"/>
      <c r="DE1"/>
      <c r="DF1"/>
      <c r="DG1"/>
      <c r="DH1"/>
      <c r="DI1"/>
      <c r="DJ1"/>
    </row>
    <row r="2" spans="1:114" s="60" customFormat="1" ht="15" customHeight="1" x14ac:dyDescent="0.25">
      <c r="A2" s="105"/>
      <c r="B2" s="105"/>
      <c r="C2" s="101" t="s">
        <v>54</v>
      </c>
      <c r="D2" s="102" t="s">
        <v>1</v>
      </c>
      <c r="E2" s="102" t="s">
        <v>55</v>
      </c>
      <c r="F2" s="102" t="s">
        <v>3</v>
      </c>
      <c r="G2" s="101" t="s">
        <v>56</v>
      </c>
      <c r="H2" s="101" t="s">
        <v>57</v>
      </c>
      <c r="I2" s="101"/>
      <c r="J2" s="101" t="s">
        <v>58</v>
      </c>
      <c r="K2" s="101"/>
      <c r="L2" s="101" t="s">
        <v>59</v>
      </c>
      <c r="M2" s="101"/>
      <c r="N2" s="101" t="s">
        <v>60</v>
      </c>
      <c r="O2" s="101"/>
      <c r="P2" s="101" t="s">
        <v>61</v>
      </c>
      <c r="Q2" s="101"/>
      <c r="R2" s="101" t="s">
        <v>62</v>
      </c>
      <c r="S2" s="101"/>
      <c r="T2" s="101" t="s">
        <v>63</v>
      </c>
      <c r="U2" s="101"/>
      <c r="V2" s="101" t="s">
        <v>64</v>
      </c>
      <c r="W2" s="101"/>
      <c r="Z2" s="104" t="s">
        <v>0</v>
      </c>
      <c r="AA2" s="109" t="s">
        <v>1</v>
      </c>
      <c r="AB2" s="109" t="s">
        <v>55</v>
      </c>
      <c r="AC2" s="109" t="s">
        <v>3</v>
      </c>
      <c r="AD2" s="104" t="s">
        <v>56</v>
      </c>
      <c r="AE2" s="104" t="s">
        <v>57</v>
      </c>
      <c r="AF2" s="104"/>
      <c r="AG2" s="104" t="s">
        <v>58</v>
      </c>
      <c r="AH2" s="104"/>
      <c r="AI2" s="104" t="s">
        <v>59</v>
      </c>
      <c r="AJ2" s="104"/>
      <c r="AK2" s="104" t="s">
        <v>60</v>
      </c>
      <c r="AL2" s="104"/>
      <c r="AM2" s="104" t="s">
        <v>61</v>
      </c>
      <c r="AN2" s="104"/>
      <c r="AO2" s="104" t="s">
        <v>62</v>
      </c>
      <c r="AP2" s="104"/>
      <c r="AQ2" s="104" t="s">
        <v>63</v>
      </c>
      <c r="AR2" s="104"/>
      <c r="AS2" s="104" t="s">
        <v>64</v>
      </c>
      <c r="AT2" s="104"/>
      <c r="BD2" s="104" t="s">
        <v>0</v>
      </c>
      <c r="BE2" s="109" t="s">
        <v>1</v>
      </c>
      <c r="BF2" s="109" t="s">
        <v>55</v>
      </c>
      <c r="BG2" s="109" t="s">
        <v>3</v>
      </c>
      <c r="BH2" s="104" t="s">
        <v>56</v>
      </c>
      <c r="BI2" s="104" t="s">
        <v>57</v>
      </c>
      <c r="BJ2" s="104"/>
      <c r="BK2" s="104" t="s">
        <v>58</v>
      </c>
      <c r="BL2" s="104"/>
      <c r="BM2" s="104" t="s">
        <v>59</v>
      </c>
      <c r="BN2" s="104"/>
      <c r="BO2" s="104" t="s">
        <v>60</v>
      </c>
      <c r="BP2" s="104"/>
      <c r="BQ2" s="104" t="s">
        <v>61</v>
      </c>
      <c r="BR2" s="104"/>
      <c r="BS2" s="104" t="s">
        <v>62</v>
      </c>
      <c r="BT2" s="104"/>
      <c r="BU2" s="111" t="s">
        <v>63</v>
      </c>
      <c r="BV2" s="111"/>
      <c r="BW2" s="104" t="s">
        <v>64</v>
      </c>
      <c r="BX2" s="104"/>
      <c r="CI2" s="104" t="s">
        <v>0</v>
      </c>
      <c r="CJ2" s="109" t="s">
        <v>1</v>
      </c>
      <c r="CK2" s="109" t="s">
        <v>55</v>
      </c>
      <c r="CL2" s="109" t="s">
        <v>3</v>
      </c>
      <c r="CM2" s="104" t="s">
        <v>56</v>
      </c>
      <c r="CN2" s="104" t="s">
        <v>57</v>
      </c>
      <c r="CO2" s="104"/>
      <c r="CP2" s="104" t="s">
        <v>58</v>
      </c>
      <c r="CQ2" s="104"/>
      <c r="CR2" s="104" t="s">
        <v>59</v>
      </c>
      <c r="CS2" s="104"/>
      <c r="CT2" s="104" t="s">
        <v>60</v>
      </c>
      <c r="CU2" s="104"/>
      <c r="CV2" s="104" t="s">
        <v>61</v>
      </c>
      <c r="CW2" s="104"/>
      <c r="CX2" s="104" t="s">
        <v>62</v>
      </c>
      <c r="CY2" s="104"/>
      <c r="CZ2" s="111" t="s">
        <v>63</v>
      </c>
      <c r="DA2" s="111"/>
      <c r="DB2" s="104" t="s">
        <v>64</v>
      </c>
      <c r="DC2" s="104"/>
    </row>
    <row r="3" spans="1:114" s="60" customFormat="1" ht="33" customHeight="1" x14ac:dyDescent="0.25">
      <c r="A3" s="105"/>
      <c r="B3" s="105"/>
      <c r="C3" s="101"/>
      <c r="D3" s="103"/>
      <c r="E3" s="103"/>
      <c r="F3" s="103"/>
      <c r="G3" s="101"/>
      <c r="H3" s="61" t="s">
        <v>65</v>
      </c>
      <c r="I3" s="61" t="s">
        <v>66</v>
      </c>
      <c r="J3" s="61" t="s">
        <v>65</v>
      </c>
      <c r="K3" s="61" t="s">
        <v>66</v>
      </c>
      <c r="L3" s="61" t="s">
        <v>65</v>
      </c>
      <c r="M3" s="61" t="s">
        <v>66</v>
      </c>
      <c r="N3" s="61" t="s">
        <v>65</v>
      </c>
      <c r="O3" s="61" t="s">
        <v>66</v>
      </c>
      <c r="P3" s="61" t="s">
        <v>65</v>
      </c>
      <c r="Q3" s="61" t="s">
        <v>66</v>
      </c>
      <c r="R3" s="61" t="s">
        <v>65</v>
      </c>
      <c r="S3" s="61" t="s">
        <v>66</v>
      </c>
      <c r="T3" s="61" t="s">
        <v>65</v>
      </c>
      <c r="U3" s="61" t="s">
        <v>66</v>
      </c>
      <c r="V3" s="61" t="s">
        <v>65</v>
      </c>
      <c r="W3" s="61" t="s">
        <v>67</v>
      </c>
      <c r="X3"/>
      <c r="Z3" s="104"/>
      <c r="AA3" s="110"/>
      <c r="AB3" s="110"/>
      <c r="AC3" s="110"/>
      <c r="AD3" s="104"/>
      <c r="AE3" s="62" t="s">
        <v>65</v>
      </c>
      <c r="AF3" s="62" t="s">
        <v>66</v>
      </c>
      <c r="AG3" s="62" t="s">
        <v>65</v>
      </c>
      <c r="AH3" s="62" t="s">
        <v>66</v>
      </c>
      <c r="AI3" s="62" t="s">
        <v>65</v>
      </c>
      <c r="AJ3" s="62" t="s">
        <v>66</v>
      </c>
      <c r="AK3" s="62" t="s">
        <v>65</v>
      </c>
      <c r="AL3" s="62" t="s">
        <v>66</v>
      </c>
      <c r="AM3" s="62" t="s">
        <v>65</v>
      </c>
      <c r="AN3" s="62" t="s">
        <v>66</v>
      </c>
      <c r="AO3" s="62" t="s">
        <v>65</v>
      </c>
      <c r="AP3" s="62" t="s">
        <v>66</v>
      </c>
      <c r="AQ3" s="62" t="s">
        <v>65</v>
      </c>
      <c r="AR3" s="62" t="s">
        <v>66</v>
      </c>
      <c r="AS3" s="62" t="s">
        <v>65</v>
      </c>
      <c r="AT3" s="62" t="s">
        <v>67</v>
      </c>
      <c r="AU3" s="62">
        <v>2014</v>
      </c>
      <c r="AV3" s="62">
        <v>2015</v>
      </c>
      <c r="AW3" s="62">
        <v>2016</v>
      </c>
      <c r="AX3" s="62">
        <v>2017</v>
      </c>
      <c r="AY3" s="62">
        <v>2018</v>
      </c>
      <c r="AZ3" s="62">
        <v>2019</v>
      </c>
      <c r="BA3" s="62">
        <v>2020</v>
      </c>
      <c r="BD3" s="104"/>
      <c r="BE3" s="110"/>
      <c r="BF3" s="110"/>
      <c r="BG3" s="110"/>
      <c r="BH3" s="104"/>
      <c r="BI3" s="62" t="s">
        <v>65</v>
      </c>
      <c r="BJ3" s="62" t="s">
        <v>66</v>
      </c>
      <c r="BK3" s="62" t="s">
        <v>65</v>
      </c>
      <c r="BL3" s="62" t="s">
        <v>66</v>
      </c>
      <c r="BM3" s="62" t="s">
        <v>65</v>
      </c>
      <c r="BN3" s="62" t="s">
        <v>66</v>
      </c>
      <c r="BO3" s="62" t="s">
        <v>65</v>
      </c>
      <c r="BP3" s="62" t="s">
        <v>66</v>
      </c>
      <c r="BQ3" s="62" t="s">
        <v>65</v>
      </c>
      <c r="BR3" s="62" t="s">
        <v>66</v>
      </c>
      <c r="BS3" s="62" t="s">
        <v>65</v>
      </c>
      <c r="BT3" s="62" t="s">
        <v>66</v>
      </c>
      <c r="BU3" s="62" t="s">
        <v>65</v>
      </c>
      <c r="BV3" s="62" t="s">
        <v>66</v>
      </c>
      <c r="BW3" s="62" t="s">
        <v>65</v>
      </c>
      <c r="BX3" s="62" t="s">
        <v>67</v>
      </c>
      <c r="BY3" s="62">
        <v>2014</v>
      </c>
      <c r="BZ3" s="62">
        <v>2015</v>
      </c>
      <c r="CA3" s="62">
        <v>2016</v>
      </c>
      <c r="CB3" s="62">
        <v>2017</v>
      </c>
      <c r="CC3" s="62">
        <v>2018</v>
      </c>
      <c r="CD3" s="62">
        <v>2019</v>
      </c>
      <c r="CE3" s="63">
        <v>2020</v>
      </c>
      <c r="CI3" s="104"/>
      <c r="CJ3" s="110"/>
      <c r="CK3" s="110"/>
      <c r="CL3" s="110"/>
      <c r="CM3" s="104"/>
      <c r="CN3" s="62" t="s">
        <v>65</v>
      </c>
      <c r="CO3" s="62" t="s">
        <v>66</v>
      </c>
      <c r="CP3" s="62" t="s">
        <v>65</v>
      </c>
      <c r="CQ3" s="62" t="s">
        <v>66</v>
      </c>
      <c r="CR3" s="62" t="s">
        <v>65</v>
      </c>
      <c r="CS3" s="62" t="s">
        <v>66</v>
      </c>
      <c r="CT3" s="62" t="s">
        <v>65</v>
      </c>
      <c r="CU3" s="62" t="s">
        <v>66</v>
      </c>
      <c r="CV3" s="62" t="s">
        <v>65</v>
      </c>
      <c r="CW3" s="62" t="s">
        <v>66</v>
      </c>
      <c r="CX3" s="62" t="s">
        <v>65</v>
      </c>
      <c r="CY3" s="62" t="s">
        <v>66</v>
      </c>
      <c r="CZ3" s="62" t="s">
        <v>65</v>
      </c>
      <c r="DA3" s="62" t="s">
        <v>66</v>
      </c>
      <c r="DB3" s="62" t="s">
        <v>65</v>
      </c>
      <c r="DC3" s="62" t="s">
        <v>67</v>
      </c>
      <c r="DD3" s="62">
        <v>2014</v>
      </c>
      <c r="DE3" s="62">
        <v>2015</v>
      </c>
      <c r="DF3" s="62">
        <v>2016</v>
      </c>
      <c r="DG3" s="62">
        <v>2017</v>
      </c>
      <c r="DH3" s="62">
        <v>2018</v>
      </c>
      <c r="DI3" s="62">
        <v>2019</v>
      </c>
      <c r="DJ3" s="63">
        <v>2020</v>
      </c>
    </row>
    <row r="4" spans="1:114" ht="15" x14ac:dyDescent="0.25">
      <c r="A4" s="59" t="str">
        <f t="shared" ref="A4:A5" si="0">E4&amp;"."&amp;F4</f>
        <v>2014GR16M2OP002.ΕΚΤ</v>
      </c>
      <c r="B4" s="59" t="str">
        <f t="shared" ref="B4:B5" si="1">F4&amp;"-"&amp;G4</f>
        <v>ΕΚΤ-ΛΑΠ</v>
      </c>
      <c r="C4" s="64">
        <v>6</v>
      </c>
      <c r="D4" s="65" t="s">
        <v>11</v>
      </c>
      <c r="E4" s="65" t="s">
        <v>68</v>
      </c>
      <c r="F4" s="65" t="s">
        <v>9</v>
      </c>
      <c r="G4" s="65" t="s">
        <v>6</v>
      </c>
      <c r="H4" s="66">
        <v>21535932</v>
      </c>
      <c r="I4" s="66">
        <v>1409221</v>
      </c>
      <c r="J4" s="66">
        <v>19261861</v>
      </c>
      <c r="K4" s="66">
        <v>1260416</v>
      </c>
      <c r="L4" s="66">
        <v>18417445</v>
      </c>
      <c r="M4" s="66">
        <v>1205161</v>
      </c>
      <c r="N4" s="66">
        <v>22894405</v>
      </c>
      <c r="O4" s="66">
        <v>1498114</v>
      </c>
      <c r="P4" s="66">
        <v>23039402</v>
      </c>
      <c r="Q4" s="66">
        <v>1507602</v>
      </c>
      <c r="R4" s="66">
        <v>23186546</v>
      </c>
      <c r="S4" s="66">
        <v>1517231</v>
      </c>
      <c r="T4" s="66">
        <v>23334411</v>
      </c>
      <c r="U4" s="66">
        <v>1526907</v>
      </c>
      <c r="V4" s="67">
        <f t="shared" ref="V4:W5" si="2">H4+J4+L4+N4+P4+R4+T4</f>
        <v>151670002</v>
      </c>
      <c r="W4" s="67">
        <f t="shared" si="2"/>
        <v>9924652</v>
      </c>
      <c r="X4"/>
      <c r="Z4" s="68">
        <v>6</v>
      </c>
      <c r="AA4" s="69" t="s">
        <v>11</v>
      </c>
      <c r="AB4" s="69" t="s">
        <v>68</v>
      </c>
      <c r="AC4" s="65" t="s">
        <v>9</v>
      </c>
      <c r="AD4" s="69" t="s">
        <v>6</v>
      </c>
      <c r="AE4" s="66">
        <v>21535932</v>
      </c>
      <c r="AF4" s="66">
        <v>1409221</v>
      </c>
      <c r="AG4" s="66">
        <v>19261861</v>
      </c>
      <c r="AH4" s="66">
        <v>1260416</v>
      </c>
      <c r="AI4" s="66">
        <v>18417445</v>
      </c>
      <c r="AJ4" s="66">
        <v>1205161</v>
      </c>
      <c r="AK4" s="66">
        <v>22894405</v>
      </c>
      <c r="AL4" s="66">
        <v>1498114</v>
      </c>
      <c r="AM4" s="66">
        <v>23039402</v>
      </c>
      <c r="AN4" s="66">
        <v>1507602</v>
      </c>
      <c r="AO4" s="66">
        <v>23186546</v>
      </c>
      <c r="AP4" s="66">
        <v>1517231</v>
      </c>
      <c r="AQ4" s="66">
        <v>23334411</v>
      </c>
      <c r="AR4" s="66">
        <v>1526907</v>
      </c>
      <c r="AS4" s="70">
        <f t="shared" ref="AS4:AT5" si="3">AE4+AG4+AI4+AK4+AM4+AO4+AQ4</f>
        <v>151670002</v>
      </c>
      <c r="AT4" s="70">
        <f t="shared" si="3"/>
        <v>9924652</v>
      </c>
      <c r="AU4" s="66">
        <f t="shared" ref="AU4:AU5" si="4">AE4+AF4</f>
        <v>22945153</v>
      </c>
      <c r="AV4" s="66">
        <f t="shared" ref="AV4:AV5" si="5">+AG4+AH4</f>
        <v>20522277</v>
      </c>
      <c r="AW4" s="66">
        <f t="shared" ref="AW4:AW5" si="6">AI4+AJ4</f>
        <v>19622606</v>
      </c>
      <c r="AX4" s="66">
        <f t="shared" ref="AX4:AX5" si="7">AK4+AL4</f>
        <v>24392519</v>
      </c>
      <c r="AY4" s="66">
        <f t="shared" ref="AY4:AY5" si="8">AM4+AN4</f>
        <v>24547004</v>
      </c>
      <c r="AZ4" s="66">
        <f t="shared" ref="AZ4:AZ5" si="9">AO4+AP4</f>
        <v>24703777</v>
      </c>
      <c r="BA4" s="66">
        <f t="shared" ref="BA4:BA5" si="10">AQ4+AR4</f>
        <v>24861318</v>
      </c>
      <c r="BD4" s="68">
        <v>6</v>
      </c>
      <c r="BE4" s="69" t="s">
        <v>11</v>
      </c>
      <c r="BF4" s="69" t="s">
        <v>68</v>
      </c>
      <c r="BG4" s="65" t="s">
        <v>9</v>
      </c>
      <c r="BH4" s="69" t="s">
        <v>6</v>
      </c>
      <c r="BI4" s="66">
        <v>21535932</v>
      </c>
      <c r="BJ4" s="66">
        <v>1409221</v>
      </c>
      <c r="BK4" s="66">
        <v>19261861</v>
      </c>
      <c r="BL4" s="66">
        <v>1260416</v>
      </c>
      <c r="BM4" s="66">
        <v>18417445</v>
      </c>
      <c r="BN4" s="66">
        <v>1205161</v>
      </c>
      <c r="BO4" s="66">
        <v>22894405</v>
      </c>
      <c r="BP4" s="66">
        <v>1498114</v>
      </c>
      <c r="BQ4" s="66">
        <v>23039402</v>
      </c>
      <c r="BR4" s="66">
        <v>1507602</v>
      </c>
      <c r="BS4" s="66">
        <v>23186546</v>
      </c>
      <c r="BT4" s="66">
        <v>1517231</v>
      </c>
      <c r="BU4" s="71">
        <v>23334411</v>
      </c>
      <c r="BV4" s="71">
        <v>1526907</v>
      </c>
      <c r="BW4" s="70">
        <f t="shared" ref="BW4:BX5" si="11">BI4+BK4+BM4+BO4+BQ4+BS4+BU4</f>
        <v>151670002</v>
      </c>
      <c r="BX4" s="70">
        <f t="shared" si="11"/>
        <v>9924652</v>
      </c>
      <c r="BY4" s="66">
        <f t="shared" ref="BY4:BY5" si="12">BI4+BJ4</f>
        <v>22945153</v>
      </c>
      <c r="BZ4" s="66">
        <f t="shared" ref="BZ4:BZ5" si="13">+BK4+BL4</f>
        <v>20522277</v>
      </c>
      <c r="CA4" s="66">
        <f t="shared" ref="CA4:CA5" si="14">BM4+BN4</f>
        <v>19622606</v>
      </c>
      <c r="CB4" s="66">
        <f t="shared" ref="CB4:CB5" si="15">BO4+BP4</f>
        <v>24392519</v>
      </c>
      <c r="CC4" s="66">
        <f t="shared" ref="CC4:CC5" si="16">BQ4+BR4</f>
        <v>24547004</v>
      </c>
      <c r="CD4" s="66">
        <f t="shared" ref="CD4:CD5" si="17">BS4+BT4</f>
        <v>24703777</v>
      </c>
      <c r="CE4" s="71">
        <f t="shared" ref="CE4:CE5" si="18">BU4+BV4</f>
        <v>24861318</v>
      </c>
      <c r="CI4" s="68">
        <v>6</v>
      </c>
      <c r="CJ4" s="69" t="s">
        <v>11</v>
      </c>
      <c r="CK4" s="69" t="s">
        <v>68</v>
      </c>
      <c r="CL4" s="65" t="s">
        <v>9</v>
      </c>
      <c r="CM4" s="69" t="s">
        <v>6</v>
      </c>
      <c r="CN4" s="66">
        <f t="shared" ref="CN4:DA5" si="19">BI4-AE4</f>
        <v>0</v>
      </c>
      <c r="CO4" s="66">
        <f t="shared" si="19"/>
        <v>0</v>
      </c>
      <c r="CP4" s="66">
        <f t="shared" si="19"/>
        <v>0</v>
      </c>
      <c r="CQ4" s="66">
        <f t="shared" si="19"/>
        <v>0</v>
      </c>
      <c r="CR4" s="66">
        <f t="shared" si="19"/>
        <v>0</v>
      </c>
      <c r="CS4" s="66">
        <f t="shared" si="19"/>
        <v>0</v>
      </c>
      <c r="CT4" s="66">
        <f t="shared" si="19"/>
        <v>0</v>
      </c>
      <c r="CU4" s="66">
        <f t="shared" si="19"/>
        <v>0</v>
      </c>
      <c r="CV4" s="66">
        <f t="shared" si="19"/>
        <v>0</v>
      </c>
      <c r="CW4" s="66">
        <f t="shared" si="19"/>
        <v>0</v>
      </c>
      <c r="CX4" s="66">
        <f t="shared" si="19"/>
        <v>0</v>
      </c>
      <c r="CY4" s="66">
        <f t="shared" si="19"/>
        <v>0</v>
      </c>
      <c r="CZ4" s="71">
        <f t="shared" si="19"/>
        <v>0</v>
      </c>
      <c r="DA4" s="71">
        <f t="shared" si="19"/>
        <v>0</v>
      </c>
      <c r="DB4" s="70">
        <f t="shared" ref="DB4:DC5" si="20">CN4+CP4+CR4+CT4+CV4+CX4+CZ4</f>
        <v>0</v>
      </c>
      <c r="DC4" s="70">
        <f t="shared" si="20"/>
        <v>0</v>
      </c>
      <c r="DD4" s="66">
        <f t="shared" ref="DD4:DD5" si="21">CN4+CO4</f>
        <v>0</v>
      </c>
      <c r="DE4" s="66">
        <f t="shared" ref="DE4:DE5" si="22">+CP4+CQ4</f>
        <v>0</v>
      </c>
      <c r="DF4" s="66">
        <f t="shared" ref="DF4:DF5" si="23">CR4+CS4</f>
        <v>0</v>
      </c>
      <c r="DG4" s="66">
        <f t="shared" ref="DG4:DG5" si="24">CT4+CU4</f>
        <v>0</v>
      </c>
      <c r="DH4" s="66">
        <f t="shared" ref="DH4:DH5" si="25">CV4+CW4</f>
        <v>0</v>
      </c>
      <c r="DI4" s="66">
        <f t="shared" ref="DI4:DI5" si="26">CX4+CY4</f>
        <v>0</v>
      </c>
      <c r="DJ4" s="71">
        <f t="shared" ref="DJ4:DJ5" si="27">CZ4+DA4</f>
        <v>0</v>
      </c>
    </row>
    <row r="5" spans="1:114" ht="15" x14ac:dyDescent="0.25">
      <c r="A5" s="59" t="str">
        <f t="shared" si="0"/>
        <v>2014GR16M2OP002.ΕΤΠΑ</v>
      </c>
      <c r="B5" s="59" t="str">
        <f t="shared" si="1"/>
        <v>ΕΤΠΑ-ΛΑΠ</v>
      </c>
      <c r="C5" s="64">
        <v>6</v>
      </c>
      <c r="D5" s="65" t="s">
        <v>11</v>
      </c>
      <c r="E5" s="65" t="s">
        <v>68</v>
      </c>
      <c r="F5" s="65" t="s">
        <v>5</v>
      </c>
      <c r="G5" s="65" t="s">
        <v>6</v>
      </c>
      <c r="H5" s="66">
        <v>88129440</v>
      </c>
      <c r="I5" s="66">
        <v>5760094</v>
      </c>
      <c r="J5" s="66">
        <v>85309358</v>
      </c>
      <c r="K5" s="66">
        <v>5575775</v>
      </c>
      <c r="L5" s="66">
        <v>85304758</v>
      </c>
      <c r="M5" s="66">
        <v>5575474</v>
      </c>
      <c r="N5" s="66">
        <v>87117594</v>
      </c>
      <c r="O5" s="66">
        <v>5693960</v>
      </c>
      <c r="P5" s="66">
        <v>87535730</v>
      </c>
      <c r="Q5" s="66">
        <v>5721290</v>
      </c>
      <c r="R5" s="66">
        <v>86875910</v>
      </c>
      <c r="S5" s="66">
        <v>5678165</v>
      </c>
      <c r="T5" s="66">
        <v>86428455</v>
      </c>
      <c r="U5" s="66">
        <v>5648919</v>
      </c>
      <c r="V5" s="67">
        <f t="shared" si="2"/>
        <v>606701245</v>
      </c>
      <c r="W5" s="67">
        <f t="shared" si="2"/>
        <v>39653677</v>
      </c>
      <c r="X5"/>
      <c r="Z5" s="68">
        <v>6</v>
      </c>
      <c r="AA5" s="69" t="s">
        <v>11</v>
      </c>
      <c r="AB5" s="69" t="s">
        <v>68</v>
      </c>
      <c r="AC5" s="65" t="s">
        <v>5</v>
      </c>
      <c r="AD5" s="69" t="s">
        <v>6</v>
      </c>
      <c r="AE5" s="66">
        <v>88129440</v>
      </c>
      <c r="AF5" s="66">
        <v>5760094</v>
      </c>
      <c r="AG5" s="66">
        <v>85309358</v>
      </c>
      <c r="AH5" s="66">
        <v>5575775</v>
      </c>
      <c r="AI5" s="66">
        <v>85304758</v>
      </c>
      <c r="AJ5" s="66">
        <v>5575474</v>
      </c>
      <c r="AK5" s="66">
        <v>87117594</v>
      </c>
      <c r="AL5" s="66">
        <v>5693960</v>
      </c>
      <c r="AM5" s="66">
        <v>87535730</v>
      </c>
      <c r="AN5" s="66">
        <v>5721290</v>
      </c>
      <c r="AO5" s="66">
        <v>86875910</v>
      </c>
      <c r="AP5" s="66">
        <v>5678165</v>
      </c>
      <c r="AQ5" s="66">
        <v>86428455</v>
      </c>
      <c r="AR5" s="66">
        <v>5648919</v>
      </c>
      <c r="AS5" s="70">
        <f t="shared" si="3"/>
        <v>606701245</v>
      </c>
      <c r="AT5" s="70">
        <f t="shared" si="3"/>
        <v>39653677</v>
      </c>
      <c r="AU5" s="66">
        <f t="shared" si="4"/>
        <v>93889534</v>
      </c>
      <c r="AV5" s="66">
        <f t="shared" si="5"/>
        <v>90885133</v>
      </c>
      <c r="AW5" s="66">
        <f t="shared" si="6"/>
        <v>90880232</v>
      </c>
      <c r="AX5" s="66">
        <f t="shared" si="7"/>
        <v>92811554</v>
      </c>
      <c r="AY5" s="66">
        <f t="shared" si="8"/>
        <v>93257020</v>
      </c>
      <c r="AZ5" s="66">
        <f t="shared" si="9"/>
        <v>92554075</v>
      </c>
      <c r="BA5" s="66">
        <f t="shared" si="10"/>
        <v>92077374</v>
      </c>
      <c r="BD5" s="68">
        <v>6</v>
      </c>
      <c r="BE5" s="69" t="s">
        <v>11</v>
      </c>
      <c r="BF5" s="69" t="s">
        <v>68</v>
      </c>
      <c r="BG5" s="65" t="s">
        <v>5</v>
      </c>
      <c r="BH5" s="69" t="s">
        <v>6</v>
      </c>
      <c r="BI5" s="66">
        <v>88129440</v>
      </c>
      <c r="BJ5" s="66">
        <v>5760094</v>
      </c>
      <c r="BK5" s="66">
        <v>85309358</v>
      </c>
      <c r="BL5" s="66">
        <v>5575775</v>
      </c>
      <c r="BM5" s="66">
        <v>85304758</v>
      </c>
      <c r="BN5" s="66">
        <v>5575474</v>
      </c>
      <c r="BO5" s="66">
        <v>87117594</v>
      </c>
      <c r="BP5" s="66">
        <v>5693960</v>
      </c>
      <c r="BQ5" s="66">
        <v>87535730</v>
      </c>
      <c r="BR5" s="66">
        <v>5721290</v>
      </c>
      <c r="BS5" s="66">
        <v>86875910</v>
      </c>
      <c r="BT5" s="66">
        <v>5678165</v>
      </c>
      <c r="BU5" s="71">
        <v>0</v>
      </c>
      <c r="BV5" s="71">
        <v>0</v>
      </c>
      <c r="BW5" s="70">
        <f t="shared" si="11"/>
        <v>520272790</v>
      </c>
      <c r="BX5" s="70">
        <f t="shared" si="11"/>
        <v>34004758</v>
      </c>
      <c r="BY5" s="66">
        <f t="shared" si="12"/>
        <v>93889534</v>
      </c>
      <c r="BZ5" s="66">
        <f t="shared" si="13"/>
        <v>90885133</v>
      </c>
      <c r="CA5" s="66">
        <f t="shared" si="14"/>
        <v>90880232</v>
      </c>
      <c r="CB5" s="66">
        <f t="shared" si="15"/>
        <v>92811554</v>
      </c>
      <c r="CC5" s="66">
        <f t="shared" si="16"/>
        <v>93257020</v>
      </c>
      <c r="CD5" s="66">
        <f t="shared" si="17"/>
        <v>92554075</v>
      </c>
      <c r="CE5" s="71">
        <f t="shared" si="18"/>
        <v>0</v>
      </c>
      <c r="CI5" s="68">
        <v>6</v>
      </c>
      <c r="CJ5" s="69" t="s">
        <v>11</v>
      </c>
      <c r="CK5" s="69" t="s">
        <v>68</v>
      </c>
      <c r="CL5" s="65" t="s">
        <v>5</v>
      </c>
      <c r="CM5" s="69" t="s">
        <v>6</v>
      </c>
      <c r="CN5" s="66">
        <f t="shared" si="19"/>
        <v>0</v>
      </c>
      <c r="CO5" s="66">
        <f t="shared" si="19"/>
        <v>0</v>
      </c>
      <c r="CP5" s="66">
        <f t="shared" si="19"/>
        <v>0</v>
      </c>
      <c r="CQ5" s="66">
        <f t="shared" si="19"/>
        <v>0</v>
      </c>
      <c r="CR5" s="66">
        <f t="shared" si="19"/>
        <v>0</v>
      </c>
      <c r="CS5" s="66">
        <f t="shared" si="19"/>
        <v>0</v>
      </c>
      <c r="CT5" s="66">
        <f t="shared" si="19"/>
        <v>0</v>
      </c>
      <c r="CU5" s="66">
        <f t="shared" si="19"/>
        <v>0</v>
      </c>
      <c r="CV5" s="66">
        <f t="shared" si="19"/>
        <v>0</v>
      </c>
      <c r="CW5" s="66">
        <f t="shared" si="19"/>
        <v>0</v>
      </c>
      <c r="CX5" s="66">
        <f t="shared" si="19"/>
        <v>0</v>
      </c>
      <c r="CY5" s="66">
        <f t="shared" si="19"/>
        <v>0</v>
      </c>
      <c r="CZ5" s="71">
        <f t="shared" si="19"/>
        <v>-86428455</v>
      </c>
      <c r="DA5" s="71">
        <f t="shared" si="19"/>
        <v>-5648919</v>
      </c>
      <c r="DB5" s="70">
        <f t="shared" si="20"/>
        <v>-86428455</v>
      </c>
      <c r="DC5" s="70">
        <f t="shared" si="20"/>
        <v>-5648919</v>
      </c>
      <c r="DD5" s="66">
        <f t="shared" si="21"/>
        <v>0</v>
      </c>
      <c r="DE5" s="66">
        <f t="shared" si="22"/>
        <v>0</v>
      </c>
      <c r="DF5" s="66">
        <f t="shared" si="23"/>
        <v>0</v>
      </c>
      <c r="DG5" s="66">
        <f t="shared" si="24"/>
        <v>0</v>
      </c>
      <c r="DH5" s="66">
        <f t="shared" si="25"/>
        <v>0</v>
      </c>
      <c r="DI5" s="66">
        <f t="shared" si="26"/>
        <v>0</v>
      </c>
      <c r="DJ5" s="71">
        <f t="shared" si="27"/>
        <v>-92077374</v>
      </c>
    </row>
    <row r="6" spans="1:114" s="72" customFormat="1" ht="15" x14ac:dyDescent="0.25">
      <c r="C6" s="73" t="s">
        <v>64</v>
      </c>
      <c r="D6" s="74"/>
      <c r="E6" s="74"/>
      <c r="F6" s="74"/>
      <c r="G6" s="75"/>
      <c r="H6" s="76">
        <f t="shared" ref="H6:W6" si="28">SUM(H4:H5)</f>
        <v>109665372</v>
      </c>
      <c r="I6" s="76">
        <f t="shared" si="28"/>
        <v>7169315</v>
      </c>
      <c r="J6" s="76">
        <f t="shared" si="28"/>
        <v>104571219</v>
      </c>
      <c r="K6" s="76">
        <f t="shared" si="28"/>
        <v>6836191</v>
      </c>
      <c r="L6" s="76">
        <f t="shared" si="28"/>
        <v>103722203</v>
      </c>
      <c r="M6" s="76">
        <f t="shared" si="28"/>
        <v>6780635</v>
      </c>
      <c r="N6" s="76">
        <f t="shared" si="28"/>
        <v>110011999</v>
      </c>
      <c r="O6" s="76">
        <f t="shared" si="28"/>
        <v>7192074</v>
      </c>
      <c r="P6" s="76">
        <f t="shared" si="28"/>
        <v>110575132</v>
      </c>
      <c r="Q6" s="76">
        <f t="shared" si="28"/>
        <v>7228892</v>
      </c>
      <c r="R6" s="76">
        <f t="shared" si="28"/>
        <v>110062456</v>
      </c>
      <c r="S6" s="76">
        <f t="shared" si="28"/>
        <v>7195396</v>
      </c>
      <c r="T6" s="76">
        <f t="shared" si="28"/>
        <v>109762866</v>
      </c>
      <c r="U6" s="76">
        <f t="shared" si="28"/>
        <v>7175826</v>
      </c>
      <c r="V6" s="76">
        <f t="shared" si="28"/>
        <v>758371247</v>
      </c>
      <c r="W6" s="76">
        <f t="shared" si="28"/>
        <v>49578329</v>
      </c>
      <c r="X6"/>
      <c r="Z6" s="77" t="s">
        <v>64</v>
      </c>
      <c r="AA6" s="78"/>
      <c r="AB6" s="78"/>
      <c r="AC6" s="78"/>
      <c r="AD6" s="79"/>
      <c r="AE6" s="80">
        <f t="shared" ref="AE6:BA6" si="29">SUM(AE4:AE5)</f>
        <v>109665372</v>
      </c>
      <c r="AF6" s="80">
        <f t="shared" si="29"/>
        <v>7169315</v>
      </c>
      <c r="AG6" s="80">
        <f t="shared" si="29"/>
        <v>104571219</v>
      </c>
      <c r="AH6" s="80">
        <f t="shared" si="29"/>
        <v>6836191</v>
      </c>
      <c r="AI6" s="80">
        <f t="shared" si="29"/>
        <v>103722203</v>
      </c>
      <c r="AJ6" s="80">
        <f t="shared" si="29"/>
        <v>6780635</v>
      </c>
      <c r="AK6" s="80">
        <f t="shared" si="29"/>
        <v>110011999</v>
      </c>
      <c r="AL6" s="80">
        <f t="shared" si="29"/>
        <v>7192074</v>
      </c>
      <c r="AM6" s="80">
        <f t="shared" si="29"/>
        <v>110575132</v>
      </c>
      <c r="AN6" s="80">
        <f t="shared" si="29"/>
        <v>7228892</v>
      </c>
      <c r="AO6" s="80">
        <f t="shared" si="29"/>
        <v>110062456</v>
      </c>
      <c r="AP6" s="80">
        <f t="shared" si="29"/>
        <v>7195396</v>
      </c>
      <c r="AQ6" s="80">
        <f t="shared" si="29"/>
        <v>109762866</v>
      </c>
      <c r="AR6" s="80">
        <f t="shared" si="29"/>
        <v>7175826</v>
      </c>
      <c r="AS6" s="80">
        <f t="shared" si="29"/>
        <v>758371247</v>
      </c>
      <c r="AT6" s="80">
        <f t="shared" si="29"/>
        <v>49578329</v>
      </c>
      <c r="AU6" s="80">
        <f t="shared" si="29"/>
        <v>116834687</v>
      </c>
      <c r="AV6" s="80">
        <f t="shared" si="29"/>
        <v>111407410</v>
      </c>
      <c r="AW6" s="80">
        <f t="shared" si="29"/>
        <v>110502838</v>
      </c>
      <c r="AX6" s="80">
        <f t="shared" si="29"/>
        <v>117204073</v>
      </c>
      <c r="AY6" s="80">
        <f t="shared" si="29"/>
        <v>117804024</v>
      </c>
      <c r="AZ6" s="80">
        <f t="shared" si="29"/>
        <v>117257852</v>
      </c>
      <c r="BA6" s="80">
        <f t="shared" si="29"/>
        <v>116938692</v>
      </c>
      <c r="BB6"/>
      <c r="BD6" s="77" t="s">
        <v>64</v>
      </c>
      <c r="BE6" s="78"/>
      <c r="BF6" s="78"/>
      <c r="BG6" s="78"/>
      <c r="BH6" s="79"/>
      <c r="BI6" s="80">
        <f t="shared" ref="BI6:CE6" si="30">SUM(BI4:BI5)</f>
        <v>109665372</v>
      </c>
      <c r="BJ6" s="80">
        <f t="shared" si="30"/>
        <v>7169315</v>
      </c>
      <c r="BK6" s="80">
        <f t="shared" si="30"/>
        <v>104571219</v>
      </c>
      <c r="BL6" s="80">
        <f t="shared" si="30"/>
        <v>6836191</v>
      </c>
      <c r="BM6" s="80">
        <f t="shared" si="30"/>
        <v>103722203</v>
      </c>
      <c r="BN6" s="80">
        <f t="shared" si="30"/>
        <v>6780635</v>
      </c>
      <c r="BO6" s="80">
        <f t="shared" si="30"/>
        <v>110011999</v>
      </c>
      <c r="BP6" s="80">
        <f t="shared" si="30"/>
        <v>7192074</v>
      </c>
      <c r="BQ6" s="80">
        <f t="shared" si="30"/>
        <v>110575132</v>
      </c>
      <c r="BR6" s="80">
        <f t="shared" si="30"/>
        <v>7228892</v>
      </c>
      <c r="BS6" s="80">
        <f t="shared" si="30"/>
        <v>110062456</v>
      </c>
      <c r="BT6" s="80">
        <f t="shared" si="30"/>
        <v>7195396</v>
      </c>
      <c r="BU6" s="80">
        <f t="shared" si="30"/>
        <v>23334411</v>
      </c>
      <c r="BV6" s="80">
        <f t="shared" si="30"/>
        <v>1526907</v>
      </c>
      <c r="BW6" s="80">
        <f t="shared" si="30"/>
        <v>671942792</v>
      </c>
      <c r="BX6" s="80">
        <f t="shared" si="30"/>
        <v>43929410</v>
      </c>
      <c r="BY6" s="80">
        <f t="shared" si="30"/>
        <v>116834687</v>
      </c>
      <c r="BZ6" s="80">
        <f t="shared" si="30"/>
        <v>111407410</v>
      </c>
      <c r="CA6" s="80">
        <f t="shared" si="30"/>
        <v>110502838</v>
      </c>
      <c r="CB6" s="80">
        <f t="shared" si="30"/>
        <v>117204073</v>
      </c>
      <c r="CC6" s="80">
        <f t="shared" si="30"/>
        <v>117804024</v>
      </c>
      <c r="CD6" s="80">
        <f t="shared" si="30"/>
        <v>117257852</v>
      </c>
      <c r="CE6" s="80">
        <f t="shared" si="30"/>
        <v>24861318</v>
      </c>
      <c r="CI6" s="77" t="s">
        <v>64</v>
      </c>
      <c r="CJ6" s="78"/>
      <c r="CK6" s="78"/>
      <c r="CL6" s="78"/>
      <c r="CM6" s="79"/>
      <c r="CN6" s="80">
        <f t="shared" ref="CN6:DJ6" si="31">SUM(CN4:CN5)</f>
        <v>0</v>
      </c>
      <c r="CO6" s="80">
        <f t="shared" si="31"/>
        <v>0</v>
      </c>
      <c r="CP6" s="80">
        <f t="shared" si="31"/>
        <v>0</v>
      </c>
      <c r="CQ6" s="80">
        <f t="shared" si="31"/>
        <v>0</v>
      </c>
      <c r="CR6" s="80">
        <f t="shared" si="31"/>
        <v>0</v>
      </c>
      <c r="CS6" s="80">
        <f t="shared" si="31"/>
        <v>0</v>
      </c>
      <c r="CT6" s="80">
        <f t="shared" si="31"/>
        <v>0</v>
      </c>
      <c r="CU6" s="80">
        <f t="shared" si="31"/>
        <v>0</v>
      </c>
      <c r="CV6" s="80">
        <f t="shared" si="31"/>
        <v>0</v>
      </c>
      <c r="CW6" s="80">
        <f t="shared" si="31"/>
        <v>0</v>
      </c>
      <c r="CX6" s="80">
        <f t="shared" si="31"/>
        <v>0</v>
      </c>
      <c r="CY6" s="80">
        <f t="shared" si="31"/>
        <v>0</v>
      </c>
      <c r="CZ6" s="80">
        <f t="shared" si="31"/>
        <v>-86428455</v>
      </c>
      <c r="DA6" s="80">
        <f t="shared" si="31"/>
        <v>-5648919</v>
      </c>
      <c r="DB6" s="80">
        <f t="shared" si="31"/>
        <v>-86428455</v>
      </c>
      <c r="DC6" s="80">
        <f t="shared" si="31"/>
        <v>-5648919</v>
      </c>
      <c r="DD6" s="80">
        <f t="shared" si="31"/>
        <v>0</v>
      </c>
      <c r="DE6" s="80">
        <f t="shared" si="31"/>
        <v>0</v>
      </c>
      <c r="DF6" s="80">
        <f t="shared" si="31"/>
        <v>0</v>
      </c>
      <c r="DG6" s="80">
        <f t="shared" si="31"/>
        <v>0</v>
      </c>
      <c r="DH6" s="80">
        <f t="shared" si="31"/>
        <v>0</v>
      </c>
      <c r="DI6" s="80">
        <f t="shared" si="31"/>
        <v>0</v>
      </c>
      <c r="DJ6" s="80">
        <f t="shared" si="31"/>
        <v>-92077374</v>
      </c>
    </row>
    <row r="7" spans="1:114" x14ac:dyDescent="0.2">
      <c r="BI7" s="82">
        <f>BI6-AE6</f>
        <v>0</v>
      </c>
      <c r="BJ7" s="82">
        <f t="shared" ref="BJ7:BX7" si="32">BJ6-AF6</f>
        <v>0</v>
      </c>
      <c r="BK7" s="82">
        <f t="shared" si="32"/>
        <v>0</v>
      </c>
      <c r="BL7" s="82">
        <f t="shared" si="32"/>
        <v>0</v>
      </c>
      <c r="BM7" s="82">
        <f t="shared" si="32"/>
        <v>0</v>
      </c>
      <c r="BN7" s="82">
        <f t="shared" si="32"/>
        <v>0</v>
      </c>
      <c r="BO7" s="82">
        <f t="shared" si="32"/>
        <v>0</v>
      </c>
      <c r="BP7" s="82">
        <f t="shared" si="32"/>
        <v>0</v>
      </c>
      <c r="BQ7" s="82">
        <f t="shared" si="32"/>
        <v>0</v>
      </c>
      <c r="BR7" s="82">
        <f t="shared" si="32"/>
        <v>0</v>
      </c>
      <c r="BS7" s="82">
        <f t="shared" si="32"/>
        <v>0</v>
      </c>
      <c r="BT7" s="82">
        <f t="shared" si="32"/>
        <v>0</v>
      </c>
      <c r="BU7" s="82">
        <f t="shared" si="32"/>
        <v>-86428455</v>
      </c>
      <c r="BV7" s="82">
        <f t="shared" si="32"/>
        <v>-5648919</v>
      </c>
      <c r="BW7" s="82">
        <f t="shared" si="32"/>
        <v>-86428455</v>
      </c>
      <c r="BX7" s="82">
        <f t="shared" si="32"/>
        <v>-5648919</v>
      </c>
      <c r="CN7" s="82"/>
      <c r="CO7" s="82"/>
      <c r="CP7" s="82"/>
      <c r="CQ7" s="82"/>
      <c r="CR7" s="82"/>
      <c r="CS7" s="82"/>
      <c r="CT7" s="82"/>
      <c r="CU7" s="82"/>
      <c r="CV7" s="82"/>
      <c r="CW7" s="82"/>
      <c r="CX7" s="82"/>
      <c r="CY7" s="82"/>
      <c r="CZ7" s="82"/>
      <c r="DA7" s="82"/>
      <c r="DB7" s="82"/>
      <c r="DC7" s="82"/>
    </row>
    <row r="8" spans="1:114" ht="15" x14ac:dyDescent="0.25">
      <c r="I8"/>
      <c r="J8"/>
      <c r="K8"/>
      <c r="L8"/>
      <c r="M8"/>
      <c r="N8"/>
      <c r="O8"/>
      <c r="P8"/>
      <c r="Q8"/>
      <c r="R8"/>
      <c r="S8"/>
      <c r="T8"/>
      <c r="U8"/>
      <c r="V8"/>
      <c r="W8"/>
    </row>
  </sheetData>
  <mergeCells count="57">
    <mergeCell ref="CT2:CU2"/>
    <mergeCell ref="CV2:CW2"/>
    <mergeCell ref="CX2:CY2"/>
    <mergeCell ref="CZ2:DA2"/>
    <mergeCell ref="DB2:DC2"/>
    <mergeCell ref="BI2:BJ2"/>
    <mergeCell ref="BK2:BL2"/>
    <mergeCell ref="BM2:BN2"/>
    <mergeCell ref="CR2:CS2"/>
    <mergeCell ref="BQ2:BR2"/>
    <mergeCell ref="BS2:BT2"/>
    <mergeCell ref="BU2:BV2"/>
    <mergeCell ref="BW2:BX2"/>
    <mergeCell ref="CI2:CI3"/>
    <mergeCell ref="CJ2:CJ3"/>
    <mergeCell ref="CK2:CK3"/>
    <mergeCell ref="CL2:CL3"/>
    <mergeCell ref="CM2:CM3"/>
    <mergeCell ref="CN2:CO2"/>
    <mergeCell ref="CP2:CQ2"/>
    <mergeCell ref="BD2:BD3"/>
    <mergeCell ref="BE2:BE3"/>
    <mergeCell ref="BF2:BF3"/>
    <mergeCell ref="BG2:BG3"/>
    <mergeCell ref="BH2:BH3"/>
    <mergeCell ref="A1:B3"/>
    <mergeCell ref="C1:W1"/>
    <mergeCell ref="Z1:AT1"/>
    <mergeCell ref="BD1:BX1"/>
    <mergeCell ref="H2:I2"/>
    <mergeCell ref="J2:K2"/>
    <mergeCell ref="L2:M2"/>
    <mergeCell ref="N2:O2"/>
    <mergeCell ref="P2:Q2"/>
    <mergeCell ref="AM2:AN2"/>
    <mergeCell ref="T2:U2"/>
    <mergeCell ref="V2:W2"/>
    <mergeCell ref="Z2:Z3"/>
    <mergeCell ref="AA2:AA3"/>
    <mergeCell ref="AB2:AB3"/>
    <mergeCell ref="AC2:AC3"/>
    <mergeCell ref="CI1:DC1"/>
    <mergeCell ref="C2:C3"/>
    <mergeCell ref="D2:D3"/>
    <mergeCell ref="E2:E3"/>
    <mergeCell ref="F2:F3"/>
    <mergeCell ref="G2:G3"/>
    <mergeCell ref="R2:S2"/>
    <mergeCell ref="AD2:AD3"/>
    <mergeCell ref="AE2:AF2"/>
    <mergeCell ref="AG2:AH2"/>
    <mergeCell ref="AI2:AJ2"/>
    <mergeCell ref="AK2:AL2"/>
    <mergeCell ref="BO2:BP2"/>
    <mergeCell ref="AO2:AP2"/>
    <mergeCell ref="AQ2:AR2"/>
    <mergeCell ref="AS2:AT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45"/>
  <sheetViews>
    <sheetView zoomScaleNormal="100" workbookViewId="0">
      <pane xSplit="8" ySplit="3" topLeftCell="V4" activePane="bottomRight" state="frozen"/>
      <selection pane="topRight" activeCell="I1" sqref="I1"/>
      <selection pane="bottomLeft" activeCell="A5" sqref="A5"/>
      <selection pane="bottomRight" activeCell="Y10" sqref="Y10"/>
    </sheetView>
  </sheetViews>
  <sheetFormatPr defaultRowHeight="15" x14ac:dyDescent="0.25"/>
  <cols>
    <col min="1" max="1" width="3" style="2" customWidth="1"/>
    <col min="2" max="2" width="19.5703125" style="6" customWidth="1"/>
    <col min="3" max="3" width="5" style="3" customWidth="1"/>
    <col min="4" max="4" width="6.42578125" style="1" customWidth="1"/>
    <col min="5" max="5" width="5.28515625" style="1" customWidth="1"/>
    <col min="6" max="6" width="11.85546875" style="4" customWidth="1"/>
    <col min="7" max="7" width="13.28515625" style="4" customWidth="1"/>
    <col min="8" max="8" width="12.85546875" style="4" customWidth="1"/>
    <col min="9" max="12" width="9.5703125" style="5" customWidth="1"/>
    <col min="13" max="13" width="10.140625" style="5" customWidth="1"/>
    <col min="14" max="14" width="10.85546875" style="5" bestFit="1" customWidth="1"/>
    <col min="15" max="16" width="9.5703125" style="5" customWidth="1"/>
    <col min="17" max="17" width="9" style="5" customWidth="1"/>
    <col min="18" max="18" width="9.28515625" style="5" customWidth="1"/>
    <col min="19" max="20" width="13.85546875" style="4" customWidth="1"/>
    <col min="21" max="21" width="13" style="5" customWidth="1"/>
    <col min="22" max="24" width="8.42578125" style="5" customWidth="1"/>
    <col min="25" max="25" width="11" style="5" customWidth="1"/>
    <col min="26" max="30" width="8.42578125" style="5" customWidth="1"/>
    <col min="31" max="31" width="10.7109375" style="5" customWidth="1"/>
    <col min="32" max="32" width="8.42578125" style="5" customWidth="1"/>
    <col min="33" max="33" width="13.85546875" style="4" customWidth="1"/>
    <col min="34" max="37" width="9.5703125" bestFit="1" customWidth="1"/>
    <col min="38" max="38" width="9.7109375" customWidth="1"/>
    <col min="39" max="39" width="10.85546875" bestFit="1" customWidth="1"/>
    <col min="40" max="43" width="9.5703125" bestFit="1" customWidth="1"/>
    <col min="44" max="44" width="9.28515625" bestFit="1" customWidth="1"/>
    <col min="45" max="45" width="8.7109375" style="52" bestFit="1" customWidth="1"/>
    <col min="47" max="48" width="0" hidden="1" customWidth="1"/>
  </cols>
  <sheetData>
    <row r="1" spans="1:45" ht="14.45" x14ac:dyDescent="0.3">
      <c r="A1" s="28"/>
      <c r="B1" s="29"/>
      <c r="C1" s="30"/>
      <c r="D1" s="31"/>
      <c r="E1" s="31"/>
      <c r="F1" s="32"/>
      <c r="G1" s="33"/>
      <c r="H1" s="33"/>
      <c r="I1" s="33"/>
      <c r="J1" s="33"/>
      <c r="K1" s="33"/>
      <c r="L1" s="33"/>
      <c r="M1" s="33"/>
      <c r="N1" s="33"/>
      <c r="O1" s="33"/>
      <c r="P1" s="33"/>
      <c r="Q1" s="33"/>
      <c r="R1" s="33"/>
      <c r="S1" s="33"/>
      <c r="T1" s="33"/>
      <c r="U1" s="33"/>
      <c r="V1" s="33"/>
      <c r="W1" s="33"/>
      <c r="X1" s="33"/>
      <c r="Y1" s="33"/>
      <c r="Z1" s="33"/>
      <c r="AA1" s="33"/>
      <c r="AB1" s="33"/>
      <c r="AC1" s="33"/>
      <c r="AD1" s="33"/>
      <c r="AE1" s="32"/>
      <c r="AF1" s="18"/>
      <c r="AG1" s="18"/>
      <c r="AH1" s="18"/>
      <c r="AI1" s="18"/>
      <c r="AJ1" s="18"/>
      <c r="AK1" s="18"/>
      <c r="AL1" s="18"/>
      <c r="AM1" s="18"/>
      <c r="AN1" s="18"/>
      <c r="AO1" s="18"/>
      <c r="AP1" s="18"/>
      <c r="AQ1" s="18"/>
    </row>
    <row r="2" spans="1:45" x14ac:dyDescent="0.25">
      <c r="A2" s="18"/>
      <c r="B2" s="18"/>
      <c r="C2" s="18"/>
      <c r="D2" s="18"/>
      <c r="E2" s="18"/>
      <c r="F2" s="18"/>
      <c r="G2" s="19" t="s">
        <v>47</v>
      </c>
      <c r="H2" s="19"/>
      <c r="I2" s="19"/>
      <c r="J2" s="19"/>
      <c r="K2" s="19"/>
      <c r="L2" s="19"/>
      <c r="M2" s="19"/>
      <c r="N2" s="19"/>
      <c r="O2" s="19"/>
      <c r="P2" s="19"/>
      <c r="Q2" s="19"/>
      <c r="R2" s="19"/>
      <c r="S2" s="34" t="s">
        <v>48</v>
      </c>
      <c r="T2" s="34"/>
      <c r="U2" s="34"/>
      <c r="V2" s="34"/>
      <c r="W2" s="34"/>
      <c r="X2" s="34"/>
      <c r="Y2" s="34"/>
      <c r="Z2" s="34"/>
      <c r="AA2" s="34"/>
      <c r="AB2" s="34"/>
      <c r="AC2" s="34"/>
      <c r="AD2" s="34"/>
      <c r="AE2" s="18"/>
      <c r="AF2" s="35" t="s">
        <v>46</v>
      </c>
      <c r="AG2" s="35"/>
      <c r="AH2" s="35"/>
      <c r="AI2" s="35"/>
      <c r="AJ2" s="35"/>
      <c r="AK2" s="35"/>
      <c r="AL2" s="35"/>
      <c r="AM2" s="35"/>
      <c r="AN2" s="35"/>
      <c r="AO2" s="35"/>
      <c r="AP2" s="35"/>
      <c r="AQ2" s="35"/>
    </row>
    <row r="3" spans="1:45" ht="22.5" x14ac:dyDescent="0.25">
      <c r="A3" s="7" t="s">
        <v>0</v>
      </c>
      <c r="B3" s="7" t="s">
        <v>1</v>
      </c>
      <c r="C3" s="7" t="s">
        <v>2</v>
      </c>
      <c r="D3" s="7" t="s">
        <v>3</v>
      </c>
      <c r="E3" s="7" t="s">
        <v>4</v>
      </c>
      <c r="F3" s="7" t="s">
        <v>25</v>
      </c>
      <c r="G3" s="7" t="s">
        <v>26</v>
      </c>
      <c r="H3" s="7" t="s">
        <v>27</v>
      </c>
      <c r="I3" s="7" t="s">
        <v>28</v>
      </c>
      <c r="J3" s="7" t="s">
        <v>29</v>
      </c>
      <c r="K3" s="7" t="s">
        <v>30</v>
      </c>
      <c r="L3" s="7" t="s">
        <v>31</v>
      </c>
      <c r="M3" s="7" t="s">
        <v>32</v>
      </c>
      <c r="N3" s="7" t="s">
        <v>33</v>
      </c>
      <c r="O3" s="7" t="s">
        <v>34</v>
      </c>
      <c r="P3" s="7" t="s">
        <v>35</v>
      </c>
      <c r="Q3" s="7" t="s">
        <v>36</v>
      </c>
      <c r="R3" s="7" t="s">
        <v>37</v>
      </c>
      <c r="S3" s="36" t="s">
        <v>26</v>
      </c>
      <c r="T3" s="36" t="s">
        <v>27</v>
      </c>
      <c r="U3" s="36" t="s">
        <v>28</v>
      </c>
      <c r="V3" s="36" t="s">
        <v>29</v>
      </c>
      <c r="W3" s="36" t="s">
        <v>30</v>
      </c>
      <c r="X3" s="36" t="s">
        <v>31</v>
      </c>
      <c r="Y3" s="36" t="s">
        <v>32</v>
      </c>
      <c r="Z3" s="36" t="s">
        <v>33</v>
      </c>
      <c r="AA3" s="36" t="s">
        <v>34</v>
      </c>
      <c r="AB3" s="36" t="s">
        <v>35</v>
      </c>
      <c r="AC3" s="36" t="s">
        <v>36</v>
      </c>
      <c r="AD3" s="36" t="s">
        <v>37</v>
      </c>
      <c r="AE3" s="37" t="s">
        <v>38</v>
      </c>
      <c r="AF3" s="38" t="s">
        <v>26</v>
      </c>
      <c r="AG3" s="38" t="s">
        <v>27</v>
      </c>
      <c r="AH3" s="38" t="s">
        <v>28</v>
      </c>
      <c r="AI3" s="38" t="s">
        <v>29</v>
      </c>
      <c r="AJ3" s="38" t="s">
        <v>30</v>
      </c>
      <c r="AK3" s="38" t="s">
        <v>31</v>
      </c>
      <c r="AL3" s="38" t="s">
        <v>32</v>
      </c>
      <c r="AM3" s="38" t="s">
        <v>33</v>
      </c>
      <c r="AN3" s="38" t="s">
        <v>34</v>
      </c>
      <c r="AO3" s="38" t="s">
        <v>35</v>
      </c>
      <c r="AP3" s="38" t="s">
        <v>36</v>
      </c>
      <c r="AQ3" s="38" t="s">
        <v>37</v>
      </c>
    </row>
    <row r="4" spans="1:45" x14ac:dyDescent="0.25">
      <c r="A4" s="8">
        <v>6</v>
      </c>
      <c r="B4" s="9" t="s">
        <v>11</v>
      </c>
      <c r="C4" s="10" t="s">
        <v>12</v>
      </c>
      <c r="D4" s="14" t="s">
        <v>5</v>
      </c>
      <c r="E4" s="9" t="s">
        <v>6</v>
      </c>
      <c r="F4" s="11">
        <f>SUM(G4:R4)</f>
        <v>17246753</v>
      </c>
      <c r="G4" s="13">
        <v>17246753</v>
      </c>
      <c r="H4" s="13" t="s">
        <v>10</v>
      </c>
      <c r="I4" s="13" t="s">
        <v>10</v>
      </c>
      <c r="J4" s="13" t="s">
        <v>10</v>
      </c>
      <c r="K4" s="13" t="s">
        <v>10</v>
      </c>
      <c r="L4" s="13" t="s">
        <v>10</v>
      </c>
      <c r="M4" s="13" t="s">
        <v>10</v>
      </c>
      <c r="N4" s="13" t="s">
        <v>10</v>
      </c>
      <c r="O4" s="13" t="s">
        <v>10</v>
      </c>
      <c r="P4" s="13" t="s">
        <v>10</v>
      </c>
      <c r="Q4" s="13" t="s">
        <v>10</v>
      </c>
      <c r="R4" s="13" t="s">
        <v>10</v>
      </c>
      <c r="S4" s="55"/>
      <c r="T4" s="50"/>
      <c r="U4" s="50"/>
      <c r="V4" s="50"/>
      <c r="W4" s="50"/>
      <c r="X4" s="55"/>
      <c r="Y4" s="55"/>
      <c r="Z4" s="50"/>
      <c r="AA4" s="50"/>
      <c r="AB4" s="50"/>
      <c r="AC4" s="50"/>
      <c r="AD4" s="50"/>
      <c r="AE4" s="12">
        <f>SUM(AF4:AQ4)</f>
        <v>17246753</v>
      </c>
      <c r="AF4" s="13">
        <f t="shared" ref="AF4:AF16" si="0">IFERROR(G4+S4,"")</f>
        <v>17246753</v>
      </c>
      <c r="AG4" s="13" t="str">
        <f t="shared" ref="AG4:AG16" si="1">IFERROR(H4+T4,"")</f>
        <v/>
      </c>
      <c r="AH4" s="13" t="str">
        <f t="shared" ref="AH4:AH16" si="2">IFERROR(I4+U4,"")</f>
        <v/>
      </c>
      <c r="AI4" s="13" t="str">
        <f t="shared" ref="AI4:AI16" si="3">IFERROR(J4+V4,"")</f>
        <v/>
      </c>
      <c r="AJ4" s="13" t="str">
        <f t="shared" ref="AJ4:AJ16" si="4">IFERROR(K4+W4,"")</f>
        <v/>
      </c>
      <c r="AK4" s="13" t="str">
        <f t="shared" ref="AK4:AK16" si="5">IFERROR(L4+X4,"")</f>
        <v/>
      </c>
      <c r="AL4" s="13" t="str">
        <f t="shared" ref="AL4:AL16" si="6">IFERROR(M4+Y4,"")</f>
        <v/>
      </c>
      <c r="AM4" s="13" t="str">
        <f t="shared" ref="AM4:AM16" si="7">IFERROR(N4+Z4,"")</f>
        <v/>
      </c>
      <c r="AN4" s="13" t="str">
        <f t="shared" ref="AN4:AN16" si="8">IFERROR(O4+AA4,"")</f>
        <v/>
      </c>
      <c r="AO4" s="13" t="str">
        <f t="shared" ref="AO4:AO16" si="9">IFERROR(P4+AB4,"")</f>
        <v/>
      </c>
      <c r="AP4" s="13" t="str">
        <f t="shared" ref="AP4:AP16" si="10">IFERROR(Q4+AC4,"")</f>
        <v/>
      </c>
      <c r="AQ4" s="13" t="str">
        <f t="shared" ref="AQ4:AQ16" si="11">IFERROR(R4+AD4,"")</f>
        <v/>
      </c>
      <c r="AS4" s="53" t="str">
        <f t="shared" ref="AS4:AS16" si="12">D4&amp;"."&amp;E4</f>
        <v>ΕΤΠΑ.ΛΑΠ</v>
      </c>
    </row>
    <row r="5" spans="1:45" x14ac:dyDescent="0.25">
      <c r="A5" s="8">
        <v>6</v>
      </c>
      <c r="B5" s="9" t="s">
        <v>11</v>
      </c>
      <c r="C5" s="10" t="s">
        <v>13</v>
      </c>
      <c r="D5" s="14" t="s">
        <v>5</v>
      </c>
      <c r="E5" s="9" t="s">
        <v>6</v>
      </c>
      <c r="F5" s="11">
        <f t="shared" ref="F5:F16" si="13">SUM(G5:R5)</f>
        <v>8460258</v>
      </c>
      <c r="G5" s="13" t="s">
        <v>10</v>
      </c>
      <c r="H5" s="13">
        <v>8460258</v>
      </c>
      <c r="I5" s="13" t="s">
        <v>10</v>
      </c>
      <c r="J5" s="13" t="s">
        <v>10</v>
      </c>
      <c r="K5" s="13" t="s">
        <v>10</v>
      </c>
      <c r="L5" s="13" t="s">
        <v>10</v>
      </c>
      <c r="M5" s="13" t="s">
        <v>10</v>
      </c>
      <c r="N5" s="13" t="s">
        <v>10</v>
      </c>
      <c r="O5" s="13" t="s">
        <v>10</v>
      </c>
      <c r="P5" s="13" t="s">
        <v>10</v>
      </c>
      <c r="Q5" s="13" t="s">
        <v>10</v>
      </c>
      <c r="R5" s="13" t="s">
        <v>10</v>
      </c>
      <c r="S5" s="50"/>
      <c r="T5" s="55"/>
      <c r="U5" s="50"/>
      <c r="V5" s="50"/>
      <c r="W5" s="50"/>
      <c r="X5" s="55"/>
      <c r="Y5" s="55"/>
      <c r="Z5" s="50"/>
      <c r="AA5" s="50"/>
      <c r="AB5" s="50"/>
      <c r="AC5" s="50"/>
      <c r="AD5" s="50"/>
      <c r="AE5" s="12">
        <f t="shared" ref="AE5:AE16" si="14">SUM(AF5:AQ5)</f>
        <v>8460258</v>
      </c>
      <c r="AF5" s="13" t="str">
        <f t="shared" si="0"/>
        <v/>
      </c>
      <c r="AG5" s="13">
        <f t="shared" si="1"/>
        <v>8460258</v>
      </c>
      <c r="AH5" s="13" t="str">
        <f t="shared" si="2"/>
        <v/>
      </c>
      <c r="AI5" s="13" t="str">
        <f t="shared" si="3"/>
        <v/>
      </c>
      <c r="AJ5" s="13" t="str">
        <f t="shared" si="4"/>
        <v/>
      </c>
      <c r="AK5" s="13" t="str">
        <f t="shared" si="5"/>
        <v/>
      </c>
      <c r="AL5" s="13" t="str">
        <f t="shared" si="6"/>
        <v/>
      </c>
      <c r="AM5" s="13" t="str">
        <f t="shared" si="7"/>
        <v/>
      </c>
      <c r="AN5" s="13" t="str">
        <f t="shared" si="8"/>
        <v/>
      </c>
      <c r="AO5" s="13" t="str">
        <f t="shared" si="9"/>
        <v/>
      </c>
      <c r="AP5" s="13" t="str">
        <f t="shared" si="10"/>
        <v/>
      </c>
      <c r="AQ5" s="13" t="str">
        <f t="shared" si="11"/>
        <v/>
      </c>
      <c r="AS5" s="53" t="str">
        <f t="shared" si="12"/>
        <v>ΕΤΠΑ.ΛΑΠ</v>
      </c>
    </row>
    <row r="6" spans="1:45" x14ac:dyDescent="0.25">
      <c r="A6" s="8">
        <v>6</v>
      </c>
      <c r="B6" s="9" t="s">
        <v>11</v>
      </c>
      <c r="C6" s="10" t="s">
        <v>14</v>
      </c>
      <c r="D6" s="14" t="s">
        <v>5</v>
      </c>
      <c r="E6" s="9" t="s">
        <v>6</v>
      </c>
      <c r="F6" s="11">
        <f t="shared" si="13"/>
        <v>78099739</v>
      </c>
      <c r="G6" s="13" t="s">
        <v>10</v>
      </c>
      <c r="H6" s="13" t="s">
        <v>10</v>
      </c>
      <c r="I6" s="13">
        <v>78099739</v>
      </c>
      <c r="J6" s="13" t="s">
        <v>10</v>
      </c>
      <c r="K6" s="13" t="s">
        <v>10</v>
      </c>
      <c r="L6" s="13" t="s">
        <v>10</v>
      </c>
      <c r="M6" s="13" t="s">
        <v>10</v>
      </c>
      <c r="N6" s="13" t="s">
        <v>10</v>
      </c>
      <c r="O6" s="13" t="s">
        <v>10</v>
      </c>
      <c r="P6" s="13" t="s">
        <v>10</v>
      </c>
      <c r="Q6" s="13" t="s">
        <v>10</v>
      </c>
      <c r="R6" s="13" t="s">
        <v>10</v>
      </c>
      <c r="S6" s="50"/>
      <c r="T6" s="50"/>
      <c r="U6" s="55"/>
      <c r="V6" s="50"/>
      <c r="W6" s="50"/>
      <c r="X6" s="55"/>
      <c r="Y6" s="55"/>
      <c r="Z6" s="50"/>
      <c r="AA6" s="50"/>
      <c r="AB6" s="50"/>
      <c r="AC6" s="50"/>
      <c r="AD6" s="50"/>
      <c r="AE6" s="12">
        <f t="shared" si="14"/>
        <v>78099739</v>
      </c>
      <c r="AF6" s="13" t="str">
        <f t="shared" si="0"/>
        <v/>
      </c>
      <c r="AG6" s="13" t="str">
        <f t="shared" si="1"/>
        <v/>
      </c>
      <c r="AH6" s="13">
        <f t="shared" si="2"/>
        <v>78099739</v>
      </c>
      <c r="AI6" s="13" t="str">
        <f t="shared" si="3"/>
        <v/>
      </c>
      <c r="AJ6" s="13" t="str">
        <f t="shared" si="4"/>
        <v/>
      </c>
      <c r="AK6" s="13" t="str">
        <f t="shared" si="5"/>
        <v/>
      </c>
      <c r="AL6" s="13" t="str">
        <f t="shared" si="6"/>
        <v/>
      </c>
      <c r="AM6" s="13" t="str">
        <f t="shared" si="7"/>
        <v/>
      </c>
      <c r="AN6" s="13" t="str">
        <f t="shared" si="8"/>
        <v/>
      </c>
      <c r="AO6" s="13" t="str">
        <f t="shared" si="9"/>
        <v/>
      </c>
      <c r="AP6" s="13" t="str">
        <f t="shared" si="10"/>
        <v/>
      </c>
      <c r="AQ6" s="13" t="str">
        <f t="shared" si="11"/>
        <v/>
      </c>
      <c r="AS6" s="53" t="str">
        <f t="shared" si="12"/>
        <v>ΕΤΠΑ.ΛΑΠ</v>
      </c>
    </row>
    <row r="7" spans="1:45" x14ac:dyDescent="0.25">
      <c r="A7" s="8">
        <v>6</v>
      </c>
      <c r="B7" s="9" t="s">
        <v>11</v>
      </c>
      <c r="C7" s="10" t="s">
        <v>15</v>
      </c>
      <c r="D7" s="14" t="s">
        <v>5</v>
      </c>
      <c r="E7" s="9" t="s">
        <v>6</v>
      </c>
      <c r="F7" s="11">
        <f t="shared" si="13"/>
        <v>24659065</v>
      </c>
      <c r="G7" s="13" t="s">
        <v>10</v>
      </c>
      <c r="H7" s="13" t="s">
        <v>10</v>
      </c>
      <c r="I7" s="13" t="s">
        <v>10</v>
      </c>
      <c r="J7" s="13">
        <v>24659065</v>
      </c>
      <c r="K7" s="13" t="s">
        <v>10</v>
      </c>
      <c r="L7" s="13" t="s">
        <v>10</v>
      </c>
      <c r="M7" s="13" t="s">
        <v>10</v>
      </c>
      <c r="N7" s="13" t="s">
        <v>10</v>
      </c>
      <c r="O7" s="13" t="s">
        <v>10</v>
      </c>
      <c r="P7" s="13" t="s">
        <v>10</v>
      </c>
      <c r="Q7" s="13" t="s">
        <v>10</v>
      </c>
      <c r="R7" s="13" t="s">
        <v>10</v>
      </c>
      <c r="S7" s="50"/>
      <c r="T7" s="50"/>
      <c r="U7" s="50"/>
      <c r="V7" s="55"/>
      <c r="W7" s="50"/>
      <c r="X7" s="55"/>
      <c r="Y7" s="55"/>
      <c r="Z7" s="50"/>
      <c r="AA7" s="50"/>
      <c r="AB7" s="50"/>
      <c r="AC7" s="50"/>
      <c r="AD7" s="50"/>
      <c r="AE7" s="12">
        <f t="shared" si="14"/>
        <v>24659065</v>
      </c>
      <c r="AF7" s="13" t="str">
        <f t="shared" si="0"/>
        <v/>
      </c>
      <c r="AG7" s="13" t="str">
        <f t="shared" si="1"/>
        <v/>
      </c>
      <c r="AH7" s="13" t="str">
        <f t="shared" si="2"/>
        <v/>
      </c>
      <c r="AI7" s="13">
        <f t="shared" si="3"/>
        <v>24659065</v>
      </c>
      <c r="AJ7" s="13" t="str">
        <f t="shared" si="4"/>
        <v/>
      </c>
      <c r="AK7" s="13" t="str">
        <f t="shared" si="5"/>
        <v/>
      </c>
      <c r="AL7" s="13" t="str">
        <f t="shared" si="6"/>
        <v/>
      </c>
      <c r="AM7" s="13" t="str">
        <f t="shared" si="7"/>
        <v/>
      </c>
      <c r="AN7" s="13" t="str">
        <f t="shared" si="8"/>
        <v/>
      </c>
      <c r="AO7" s="13" t="str">
        <f t="shared" si="9"/>
        <v/>
      </c>
      <c r="AP7" s="13" t="str">
        <f t="shared" si="10"/>
        <v/>
      </c>
      <c r="AQ7" s="13" t="str">
        <f t="shared" si="11"/>
        <v/>
      </c>
      <c r="AS7" s="53" t="str">
        <f t="shared" si="12"/>
        <v>ΕΤΠΑ.ΛΑΠ</v>
      </c>
    </row>
    <row r="8" spans="1:45" x14ac:dyDescent="0.25">
      <c r="A8" s="8">
        <v>6</v>
      </c>
      <c r="B8" s="9" t="s">
        <v>11</v>
      </c>
      <c r="C8" s="10" t="s">
        <v>16</v>
      </c>
      <c r="D8" s="14" t="s">
        <v>5</v>
      </c>
      <c r="E8" s="9" t="s">
        <v>6</v>
      </c>
      <c r="F8" s="11">
        <f t="shared" si="13"/>
        <v>53551204</v>
      </c>
      <c r="G8" s="13"/>
      <c r="H8" s="13"/>
      <c r="I8" s="13"/>
      <c r="J8" s="13"/>
      <c r="K8" s="13">
        <v>53551204</v>
      </c>
      <c r="L8" s="13"/>
      <c r="M8" s="13"/>
      <c r="N8" s="13"/>
      <c r="O8" s="13"/>
      <c r="P8" s="13"/>
      <c r="Q8" s="13"/>
      <c r="R8" s="13"/>
      <c r="S8" s="50"/>
      <c r="T8" s="50"/>
      <c r="U8" s="50"/>
      <c r="V8" s="50"/>
      <c r="W8" s="16"/>
      <c r="X8" s="50"/>
      <c r="Y8" s="50"/>
      <c r="Z8" s="50"/>
      <c r="AA8" s="50"/>
      <c r="AB8" s="50"/>
      <c r="AC8" s="50"/>
      <c r="AD8" s="50"/>
      <c r="AE8" s="12">
        <f t="shared" si="14"/>
        <v>53551204</v>
      </c>
      <c r="AF8" s="13">
        <f t="shared" si="0"/>
        <v>0</v>
      </c>
      <c r="AG8" s="13">
        <f t="shared" si="1"/>
        <v>0</v>
      </c>
      <c r="AH8" s="13">
        <f t="shared" si="2"/>
        <v>0</v>
      </c>
      <c r="AI8" s="13">
        <f t="shared" si="3"/>
        <v>0</v>
      </c>
      <c r="AJ8" s="13">
        <f t="shared" si="4"/>
        <v>53551204</v>
      </c>
      <c r="AK8" s="13">
        <f t="shared" si="5"/>
        <v>0</v>
      </c>
      <c r="AL8" s="13">
        <f t="shared" si="6"/>
        <v>0</v>
      </c>
      <c r="AM8" s="13">
        <f t="shared" si="7"/>
        <v>0</v>
      </c>
      <c r="AN8" s="13">
        <f t="shared" si="8"/>
        <v>0</v>
      </c>
      <c r="AO8" s="13">
        <f t="shared" si="9"/>
        <v>0</v>
      </c>
      <c r="AP8" s="13">
        <f t="shared" si="10"/>
        <v>0</v>
      </c>
      <c r="AQ8" s="13">
        <f t="shared" si="11"/>
        <v>0</v>
      </c>
      <c r="AS8" s="53" t="str">
        <f t="shared" si="12"/>
        <v>ΕΤΠΑ.ΛΑΠ</v>
      </c>
    </row>
    <row r="9" spans="1:45" x14ac:dyDescent="0.25">
      <c r="A9" s="8">
        <v>6</v>
      </c>
      <c r="B9" s="9" t="s">
        <v>11</v>
      </c>
      <c r="C9" s="10" t="s">
        <v>17</v>
      </c>
      <c r="D9" s="14" t="s">
        <v>5</v>
      </c>
      <c r="E9" s="9" t="s">
        <v>6</v>
      </c>
      <c r="F9" s="11">
        <f t="shared" si="13"/>
        <v>85880011</v>
      </c>
      <c r="G9" s="13"/>
      <c r="H9" s="13"/>
      <c r="I9" s="13"/>
      <c r="J9" s="13"/>
      <c r="K9" s="13" t="s">
        <v>10</v>
      </c>
      <c r="L9" s="13">
        <v>85880011</v>
      </c>
      <c r="M9" s="13" t="s">
        <v>10</v>
      </c>
      <c r="N9" s="13" t="s">
        <v>10</v>
      </c>
      <c r="O9" s="13" t="s">
        <v>10</v>
      </c>
      <c r="P9" s="13" t="s">
        <v>10</v>
      </c>
      <c r="Q9" s="13" t="s">
        <v>10</v>
      </c>
      <c r="R9" s="13" t="s">
        <v>10</v>
      </c>
      <c r="S9" s="50"/>
      <c r="T9" s="50"/>
      <c r="U9" s="50"/>
      <c r="V9" s="50"/>
      <c r="W9" s="50"/>
      <c r="X9" s="55"/>
      <c r="Y9" s="55"/>
      <c r="Z9" s="50"/>
      <c r="AA9" s="50"/>
      <c r="AB9" s="50"/>
      <c r="AC9" s="50"/>
      <c r="AD9" s="50"/>
      <c r="AE9" s="12">
        <f t="shared" si="14"/>
        <v>85880011</v>
      </c>
      <c r="AF9" s="13">
        <f t="shared" si="0"/>
        <v>0</v>
      </c>
      <c r="AG9" s="13">
        <f t="shared" si="1"/>
        <v>0</v>
      </c>
      <c r="AH9" s="13">
        <f t="shared" si="2"/>
        <v>0</v>
      </c>
      <c r="AI9" s="13">
        <f t="shared" si="3"/>
        <v>0</v>
      </c>
      <c r="AJ9" s="13" t="str">
        <f t="shared" si="4"/>
        <v/>
      </c>
      <c r="AK9" s="13">
        <f t="shared" si="5"/>
        <v>85880011</v>
      </c>
      <c r="AL9" s="13" t="str">
        <f t="shared" si="6"/>
        <v/>
      </c>
      <c r="AM9" s="13" t="str">
        <f t="shared" si="7"/>
        <v/>
      </c>
      <c r="AN9" s="13" t="str">
        <f t="shared" si="8"/>
        <v/>
      </c>
      <c r="AO9" s="13" t="str">
        <f t="shared" si="9"/>
        <v/>
      </c>
      <c r="AP9" s="13" t="str">
        <f t="shared" si="10"/>
        <v/>
      </c>
      <c r="AQ9" s="13" t="str">
        <f t="shared" si="11"/>
        <v/>
      </c>
      <c r="AS9" s="53" t="str">
        <f t="shared" si="12"/>
        <v>ΕΤΠΑ.ΛΑΠ</v>
      </c>
    </row>
    <row r="10" spans="1:45" x14ac:dyDescent="0.25">
      <c r="A10" s="8">
        <v>6</v>
      </c>
      <c r="B10" s="9" t="s">
        <v>11</v>
      </c>
      <c r="C10" s="10" t="s">
        <v>18</v>
      </c>
      <c r="D10" s="14" t="s">
        <v>5</v>
      </c>
      <c r="E10" s="9" t="s">
        <v>6</v>
      </c>
      <c r="F10" s="11">
        <f t="shared" si="13"/>
        <v>287131217</v>
      </c>
      <c r="G10" s="13"/>
      <c r="H10" s="13"/>
      <c r="I10" s="13"/>
      <c r="J10" s="13"/>
      <c r="K10" s="13"/>
      <c r="L10" s="13"/>
      <c r="M10" s="13">
        <v>287131217</v>
      </c>
      <c r="N10" s="13"/>
      <c r="O10" s="13"/>
      <c r="P10" s="13"/>
      <c r="Q10" s="13"/>
      <c r="R10" s="13"/>
      <c r="S10" s="50"/>
      <c r="T10" s="50"/>
      <c r="U10" s="50"/>
      <c r="V10" s="50"/>
      <c r="W10" s="50"/>
      <c r="X10" s="50"/>
      <c r="Y10" s="55">
        <v>-92077374</v>
      </c>
      <c r="Z10" s="50"/>
      <c r="AA10" s="50"/>
      <c r="AB10" s="50"/>
      <c r="AC10" s="50"/>
      <c r="AD10" s="50"/>
      <c r="AE10" s="12">
        <f t="shared" si="14"/>
        <v>195053843</v>
      </c>
      <c r="AF10" s="13">
        <f t="shared" si="0"/>
        <v>0</v>
      </c>
      <c r="AG10" s="13">
        <f t="shared" si="1"/>
        <v>0</v>
      </c>
      <c r="AH10" s="13">
        <f t="shared" si="2"/>
        <v>0</v>
      </c>
      <c r="AI10" s="13">
        <f t="shared" si="3"/>
        <v>0</v>
      </c>
      <c r="AJ10" s="13">
        <f t="shared" si="4"/>
        <v>0</v>
      </c>
      <c r="AK10" s="13">
        <f t="shared" si="5"/>
        <v>0</v>
      </c>
      <c r="AL10" s="13">
        <f t="shared" si="6"/>
        <v>195053843</v>
      </c>
      <c r="AM10" s="13">
        <f t="shared" si="7"/>
        <v>0</v>
      </c>
      <c r="AN10" s="13">
        <f t="shared" si="8"/>
        <v>0</v>
      </c>
      <c r="AO10" s="13">
        <f t="shared" si="9"/>
        <v>0</v>
      </c>
      <c r="AP10" s="13">
        <f t="shared" si="10"/>
        <v>0</v>
      </c>
      <c r="AQ10" s="13">
        <f t="shared" si="11"/>
        <v>0</v>
      </c>
      <c r="AS10" s="53" t="str">
        <f t="shared" si="12"/>
        <v>ΕΤΠΑ.ΛΑΠ</v>
      </c>
    </row>
    <row r="11" spans="1:45" x14ac:dyDescent="0.25">
      <c r="A11" s="8">
        <v>6</v>
      </c>
      <c r="B11" s="9" t="s">
        <v>11</v>
      </c>
      <c r="C11" s="10" t="s">
        <v>19</v>
      </c>
      <c r="D11" s="14" t="s">
        <v>9</v>
      </c>
      <c r="E11" s="9" t="s">
        <v>6</v>
      </c>
      <c r="F11" s="11">
        <f t="shared" si="13"/>
        <v>9181710</v>
      </c>
      <c r="G11" s="13"/>
      <c r="H11" s="13"/>
      <c r="I11" s="13"/>
      <c r="J11" s="13"/>
      <c r="K11" s="13"/>
      <c r="L11" s="13"/>
      <c r="M11" s="13" t="s">
        <v>10</v>
      </c>
      <c r="N11" s="13">
        <v>9181710</v>
      </c>
      <c r="O11" s="13" t="s">
        <v>10</v>
      </c>
      <c r="P11" s="13" t="s">
        <v>10</v>
      </c>
      <c r="Q11" s="13" t="s">
        <v>10</v>
      </c>
      <c r="R11" s="13" t="s">
        <v>10</v>
      </c>
      <c r="S11" s="50"/>
      <c r="T11" s="50"/>
      <c r="U11" s="50"/>
      <c r="V11" s="50"/>
      <c r="W11" s="50"/>
      <c r="X11" s="55"/>
      <c r="Y11" s="55"/>
      <c r="Z11" s="55"/>
      <c r="AA11" s="50"/>
      <c r="AB11" s="50"/>
      <c r="AC11" s="50"/>
      <c r="AD11" s="50"/>
      <c r="AE11" s="12">
        <f t="shared" si="14"/>
        <v>9181710</v>
      </c>
      <c r="AF11" s="13">
        <f t="shared" si="0"/>
        <v>0</v>
      </c>
      <c r="AG11" s="13">
        <f t="shared" si="1"/>
        <v>0</v>
      </c>
      <c r="AH11" s="13">
        <f t="shared" si="2"/>
        <v>0</v>
      </c>
      <c r="AI11" s="13">
        <f t="shared" si="3"/>
        <v>0</v>
      </c>
      <c r="AJ11" s="13">
        <f t="shared" si="4"/>
        <v>0</v>
      </c>
      <c r="AK11" s="13">
        <f t="shared" si="5"/>
        <v>0</v>
      </c>
      <c r="AL11" s="13" t="str">
        <f t="shared" si="6"/>
        <v/>
      </c>
      <c r="AM11" s="13">
        <f t="shared" si="7"/>
        <v>9181710</v>
      </c>
      <c r="AN11" s="13" t="str">
        <f t="shared" si="8"/>
        <v/>
      </c>
      <c r="AO11" s="13" t="str">
        <f t="shared" si="9"/>
        <v/>
      </c>
      <c r="AP11" s="13" t="str">
        <f t="shared" si="10"/>
        <v/>
      </c>
      <c r="AQ11" s="13" t="str">
        <f t="shared" si="11"/>
        <v/>
      </c>
      <c r="AS11" s="53" t="str">
        <f t="shared" si="12"/>
        <v>ΕΚΤ.ΛΑΠ</v>
      </c>
    </row>
    <row r="12" spans="1:45" ht="22.5" x14ac:dyDescent="0.25">
      <c r="A12" s="8">
        <v>6</v>
      </c>
      <c r="B12" s="9" t="s">
        <v>11</v>
      </c>
      <c r="C12" s="10" t="s">
        <v>20</v>
      </c>
      <c r="D12" s="14" t="s">
        <v>5</v>
      </c>
      <c r="E12" s="9" t="s">
        <v>6</v>
      </c>
      <c r="F12" s="11">
        <f t="shared" si="13"/>
        <v>49483938</v>
      </c>
      <c r="G12" s="13"/>
      <c r="H12" s="13"/>
      <c r="I12" s="13"/>
      <c r="J12" s="13"/>
      <c r="K12" s="13"/>
      <c r="L12" s="13"/>
      <c r="M12" s="13"/>
      <c r="N12" s="13"/>
      <c r="O12" s="13">
        <v>49483938</v>
      </c>
      <c r="P12" s="13"/>
      <c r="Q12" s="13"/>
      <c r="R12" s="13"/>
      <c r="S12" s="50"/>
      <c r="T12" s="50"/>
      <c r="U12" s="50"/>
      <c r="V12" s="50"/>
      <c r="W12" s="50"/>
      <c r="X12" s="50"/>
      <c r="Y12" s="50"/>
      <c r="Z12" s="50"/>
      <c r="AA12" s="16"/>
      <c r="AB12" s="50"/>
      <c r="AC12" s="50"/>
      <c r="AD12" s="50"/>
      <c r="AE12" s="12">
        <f t="shared" si="14"/>
        <v>49483938</v>
      </c>
      <c r="AF12" s="13">
        <f t="shared" si="0"/>
        <v>0</v>
      </c>
      <c r="AG12" s="13">
        <f t="shared" si="1"/>
        <v>0</v>
      </c>
      <c r="AH12" s="13">
        <f t="shared" si="2"/>
        <v>0</v>
      </c>
      <c r="AI12" s="13">
        <f t="shared" si="3"/>
        <v>0</v>
      </c>
      <c r="AJ12" s="13">
        <f t="shared" si="4"/>
        <v>0</v>
      </c>
      <c r="AK12" s="13">
        <f t="shared" si="5"/>
        <v>0</v>
      </c>
      <c r="AL12" s="13">
        <f t="shared" si="6"/>
        <v>0</v>
      </c>
      <c r="AM12" s="13">
        <f t="shared" si="7"/>
        <v>0</v>
      </c>
      <c r="AN12" s="13">
        <f t="shared" si="8"/>
        <v>49483938</v>
      </c>
      <c r="AO12" s="13">
        <f t="shared" si="9"/>
        <v>0</v>
      </c>
      <c r="AP12" s="13">
        <f t="shared" si="10"/>
        <v>0</v>
      </c>
      <c r="AQ12" s="13">
        <f t="shared" si="11"/>
        <v>0</v>
      </c>
      <c r="AS12" s="53" t="str">
        <f t="shared" si="12"/>
        <v>ΕΤΠΑ.ΛΑΠ</v>
      </c>
    </row>
    <row r="13" spans="1:45" ht="22.5" x14ac:dyDescent="0.25">
      <c r="A13" s="8">
        <v>6</v>
      </c>
      <c r="B13" s="9" t="s">
        <v>11</v>
      </c>
      <c r="C13" s="10" t="s">
        <v>21</v>
      </c>
      <c r="D13" s="14" t="s">
        <v>9</v>
      </c>
      <c r="E13" s="9" t="s">
        <v>6</v>
      </c>
      <c r="F13" s="11">
        <f t="shared" si="13"/>
        <v>149997410</v>
      </c>
      <c r="G13" s="13"/>
      <c r="H13" s="13"/>
      <c r="I13" s="13"/>
      <c r="J13" s="13"/>
      <c r="K13" s="13"/>
      <c r="L13" s="13"/>
      <c r="M13" s="13"/>
      <c r="N13" s="13"/>
      <c r="O13" s="13">
        <v>149997410</v>
      </c>
      <c r="P13" s="13"/>
      <c r="Q13" s="13"/>
      <c r="R13" s="13"/>
      <c r="S13" s="50"/>
      <c r="T13" s="50"/>
      <c r="U13" s="50"/>
      <c r="V13" s="50"/>
      <c r="W13" s="50"/>
      <c r="X13" s="50"/>
      <c r="Y13" s="50"/>
      <c r="Z13" s="50"/>
      <c r="AA13" s="16"/>
      <c r="AB13" s="50"/>
      <c r="AC13" s="50"/>
      <c r="AD13" s="50"/>
      <c r="AE13" s="12">
        <f t="shared" si="14"/>
        <v>149997410</v>
      </c>
      <c r="AF13" s="13">
        <f t="shared" si="0"/>
        <v>0</v>
      </c>
      <c r="AG13" s="13">
        <f t="shared" si="1"/>
        <v>0</v>
      </c>
      <c r="AH13" s="13">
        <f t="shared" si="2"/>
        <v>0</v>
      </c>
      <c r="AI13" s="13">
        <f t="shared" si="3"/>
        <v>0</v>
      </c>
      <c r="AJ13" s="13">
        <f t="shared" si="4"/>
        <v>0</v>
      </c>
      <c r="AK13" s="13">
        <f t="shared" si="5"/>
        <v>0</v>
      </c>
      <c r="AL13" s="13">
        <f t="shared" si="6"/>
        <v>0</v>
      </c>
      <c r="AM13" s="13">
        <f t="shared" si="7"/>
        <v>0</v>
      </c>
      <c r="AN13" s="13">
        <f t="shared" si="8"/>
        <v>149997410</v>
      </c>
      <c r="AO13" s="13">
        <f t="shared" si="9"/>
        <v>0</v>
      </c>
      <c r="AP13" s="13">
        <f t="shared" si="10"/>
        <v>0</v>
      </c>
      <c r="AQ13" s="13">
        <f t="shared" si="11"/>
        <v>0</v>
      </c>
      <c r="AS13" s="53" t="str">
        <f t="shared" si="12"/>
        <v>ΕΚΤ.ΛΑΠ</v>
      </c>
    </row>
    <row r="14" spans="1:45" x14ac:dyDescent="0.25">
      <c r="A14" s="8">
        <v>6</v>
      </c>
      <c r="B14" s="9" t="s">
        <v>11</v>
      </c>
      <c r="C14" s="10" t="s">
        <v>22</v>
      </c>
      <c r="D14" s="14" t="s">
        <v>5</v>
      </c>
      <c r="E14" s="9" t="s">
        <v>6</v>
      </c>
      <c r="F14" s="11">
        <f t="shared" si="13"/>
        <v>30051683</v>
      </c>
      <c r="G14" s="13"/>
      <c r="H14" s="13"/>
      <c r="I14" s="13"/>
      <c r="J14" s="13"/>
      <c r="K14" s="13"/>
      <c r="L14" s="13"/>
      <c r="M14" s="13"/>
      <c r="N14" s="13"/>
      <c r="O14" s="13"/>
      <c r="P14" s="13">
        <v>30051683</v>
      </c>
      <c r="Q14" s="13"/>
      <c r="R14" s="13"/>
      <c r="S14" s="50"/>
      <c r="T14" s="50"/>
      <c r="U14" s="50"/>
      <c r="V14" s="50"/>
      <c r="W14" s="50"/>
      <c r="X14" s="50"/>
      <c r="Y14" s="50"/>
      <c r="Z14" s="50"/>
      <c r="AA14" s="50"/>
      <c r="AB14" s="16"/>
      <c r="AC14" s="50"/>
      <c r="AD14" s="50"/>
      <c r="AE14" s="12">
        <f t="shared" si="14"/>
        <v>30051683</v>
      </c>
      <c r="AF14" s="13">
        <f t="shared" si="0"/>
        <v>0</v>
      </c>
      <c r="AG14" s="13">
        <f t="shared" si="1"/>
        <v>0</v>
      </c>
      <c r="AH14" s="13">
        <f t="shared" si="2"/>
        <v>0</v>
      </c>
      <c r="AI14" s="13">
        <f t="shared" si="3"/>
        <v>0</v>
      </c>
      <c r="AJ14" s="13">
        <f t="shared" si="4"/>
        <v>0</v>
      </c>
      <c r="AK14" s="13">
        <f t="shared" si="5"/>
        <v>0</v>
      </c>
      <c r="AL14" s="13">
        <f t="shared" si="6"/>
        <v>0</v>
      </c>
      <c r="AM14" s="13">
        <f t="shared" si="7"/>
        <v>0</v>
      </c>
      <c r="AN14" s="13">
        <f t="shared" si="8"/>
        <v>0</v>
      </c>
      <c r="AO14" s="13">
        <f t="shared" si="9"/>
        <v>30051683</v>
      </c>
      <c r="AP14" s="13">
        <f t="shared" si="10"/>
        <v>0</v>
      </c>
      <c r="AQ14" s="13">
        <f t="shared" si="11"/>
        <v>0</v>
      </c>
      <c r="AS14" s="53" t="str">
        <f t="shared" si="12"/>
        <v>ΕΤΠΑ.ΛΑΠ</v>
      </c>
    </row>
    <row r="15" spans="1:45" x14ac:dyDescent="0.25">
      <c r="A15" s="8">
        <v>6</v>
      </c>
      <c r="B15" s="9" t="s">
        <v>11</v>
      </c>
      <c r="C15" s="10" t="s">
        <v>23</v>
      </c>
      <c r="D15" s="14" t="s">
        <v>5</v>
      </c>
      <c r="E15" s="9" t="s">
        <v>6</v>
      </c>
      <c r="F15" s="11">
        <f t="shared" si="13"/>
        <v>11791054</v>
      </c>
      <c r="G15" s="13"/>
      <c r="H15" s="13"/>
      <c r="I15" s="13"/>
      <c r="J15" s="13"/>
      <c r="K15" s="13"/>
      <c r="L15" s="13"/>
      <c r="M15" s="13"/>
      <c r="N15" s="13"/>
      <c r="O15" s="13"/>
      <c r="P15" s="13"/>
      <c r="Q15" s="13"/>
      <c r="R15" s="13">
        <v>11791054</v>
      </c>
      <c r="S15" s="50"/>
      <c r="T15" s="50"/>
      <c r="U15" s="50"/>
      <c r="V15" s="50"/>
      <c r="W15" s="50"/>
      <c r="X15" s="50"/>
      <c r="Y15" s="50"/>
      <c r="Z15" s="50"/>
      <c r="AA15" s="50"/>
      <c r="AB15" s="50"/>
      <c r="AC15" s="50"/>
      <c r="AD15" s="50"/>
      <c r="AE15" s="12">
        <f t="shared" si="14"/>
        <v>11791054</v>
      </c>
      <c r="AF15" s="13">
        <f t="shared" si="0"/>
        <v>0</v>
      </c>
      <c r="AG15" s="13">
        <f t="shared" si="1"/>
        <v>0</v>
      </c>
      <c r="AH15" s="13">
        <f t="shared" si="2"/>
        <v>0</v>
      </c>
      <c r="AI15" s="13">
        <f t="shared" si="3"/>
        <v>0</v>
      </c>
      <c r="AJ15" s="13">
        <f t="shared" si="4"/>
        <v>0</v>
      </c>
      <c r="AK15" s="13">
        <f t="shared" si="5"/>
        <v>0</v>
      </c>
      <c r="AL15" s="13">
        <f t="shared" si="6"/>
        <v>0</v>
      </c>
      <c r="AM15" s="13">
        <f t="shared" si="7"/>
        <v>0</v>
      </c>
      <c r="AN15" s="13">
        <f t="shared" si="8"/>
        <v>0</v>
      </c>
      <c r="AO15" s="13">
        <f t="shared" si="9"/>
        <v>0</v>
      </c>
      <c r="AP15" s="13">
        <f t="shared" si="10"/>
        <v>0</v>
      </c>
      <c r="AQ15" s="13">
        <f t="shared" si="11"/>
        <v>11791054</v>
      </c>
      <c r="AS15" s="53" t="str">
        <f t="shared" si="12"/>
        <v>ΕΤΠΑ.ΛΑΠ</v>
      </c>
    </row>
    <row r="16" spans="1:45" x14ac:dyDescent="0.25">
      <c r="A16" s="8">
        <v>6</v>
      </c>
      <c r="B16" s="9" t="s">
        <v>11</v>
      </c>
      <c r="C16" s="10" t="s">
        <v>24</v>
      </c>
      <c r="D16" s="14" t="s">
        <v>9</v>
      </c>
      <c r="E16" s="9" t="s">
        <v>6</v>
      </c>
      <c r="F16" s="11">
        <f t="shared" si="13"/>
        <v>2415534</v>
      </c>
      <c r="G16" s="13"/>
      <c r="H16" s="13"/>
      <c r="I16" s="13"/>
      <c r="J16" s="13"/>
      <c r="K16" s="13"/>
      <c r="L16" s="13"/>
      <c r="M16" s="13"/>
      <c r="N16" s="13"/>
      <c r="O16" s="13"/>
      <c r="P16" s="13"/>
      <c r="Q16" s="13"/>
      <c r="R16" s="13">
        <v>2415534</v>
      </c>
      <c r="S16" s="50"/>
      <c r="T16" s="50"/>
      <c r="U16" s="50"/>
      <c r="V16" s="50"/>
      <c r="W16" s="50"/>
      <c r="X16" s="50"/>
      <c r="Y16" s="50"/>
      <c r="Z16" s="50"/>
      <c r="AA16" s="50"/>
      <c r="AB16" s="50"/>
      <c r="AC16" s="50"/>
      <c r="AD16" s="50"/>
      <c r="AE16" s="12">
        <f t="shared" si="14"/>
        <v>2415534</v>
      </c>
      <c r="AF16" s="13">
        <f t="shared" si="0"/>
        <v>0</v>
      </c>
      <c r="AG16" s="13">
        <f t="shared" si="1"/>
        <v>0</v>
      </c>
      <c r="AH16" s="13">
        <f t="shared" si="2"/>
        <v>0</v>
      </c>
      <c r="AI16" s="13">
        <f t="shared" si="3"/>
        <v>0</v>
      </c>
      <c r="AJ16" s="13">
        <f t="shared" si="4"/>
        <v>0</v>
      </c>
      <c r="AK16" s="13">
        <f t="shared" si="5"/>
        <v>0</v>
      </c>
      <c r="AL16" s="13">
        <f t="shared" si="6"/>
        <v>0</v>
      </c>
      <c r="AM16" s="13">
        <f t="shared" si="7"/>
        <v>0</v>
      </c>
      <c r="AN16" s="13">
        <f t="shared" si="8"/>
        <v>0</v>
      </c>
      <c r="AO16" s="13">
        <f t="shared" si="9"/>
        <v>0</v>
      </c>
      <c r="AP16" s="13">
        <f t="shared" si="10"/>
        <v>0</v>
      </c>
      <c r="AQ16" s="13">
        <f t="shared" si="11"/>
        <v>2415534</v>
      </c>
      <c r="AS16" s="53" t="str">
        <f t="shared" si="12"/>
        <v>ΕΚΤ.ΛΑΠ</v>
      </c>
    </row>
    <row r="17" spans="1:50" s="48" customFormat="1" x14ac:dyDescent="0.25">
      <c r="A17" s="112" t="s">
        <v>39</v>
      </c>
      <c r="B17" s="112"/>
      <c r="C17" s="112"/>
      <c r="D17" s="112"/>
      <c r="E17" s="47"/>
      <c r="F17" s="47">
        <f>SUM(F4:F16)</f>
        <v>807949576</v>
      </c>
      <c r="G17" s="47">
        <f t="shared" ref="G17:AQ17" si="15">SUM(G4:G16)</f>
        <v>17246753</v>
      </c>
      <c r="H17" s="47">
        <f t="shared" si="15"/>
        <v>8460258</v>
      </c>
      <c r="I17" s="47">
        <f t="shared" si="15"/>
        <v>78099739</v>
      </c>
      <c r="J17" s="47">
        <f t="shared" si="15"/>
        <v>24659065</v>
      </c>
      <c r="K17" s="47">
        <f t="shared" si="15"/>
        <v>53551204</v>
      </c>
      <c r="L17" s="47">
        <f t="shared" si="15"/>
        <v>85880011</v>
      </c>
      <c r="M17" s="47">
        <f t="shared" si="15"/>
        <v>287131217</v>
      </c>
      <c r="N17" s="47">
        <f t="shared" si="15"/>
        <v>9181710</v>
      </c>
      <c r="O17" s="47">
        <f t="shared" si="15"/>
        <v>199481348</v>
      </c>
      <c r="P17" s="47">
        <f t="shared" si="15"/>
        <v>30051683</v>
      </c>
      <c r="Q17" s="47">
        <f t="shared" si="15"/>
        <v>0</v>
      </c>
      <c r="R17" s="47">
        <f t="shared" si="15"/>
        <v>14206588</v>
      </c>
      <c r="S17" s="47">
        <f t="shared" si="15"/>
        <v>0</v>
      </c>
      <c r="T17" s="47">
        <f t="shared" si="15"/>
        <v>0</v>
      </c>
      <c r="U17" s="47">
        <f t="shared" si="15"/>
        <v>0</v>
      </c>
      <c r="V17" s="47">
        <f t="shared" si="15"/>
        <v>0</v>
      </c>
      <c r="W17" s="47">
        <f t="shared" si="15"/>
        <v>0</v>
      </c>
      <c r="X17" s="47">
        <f t="shared" si="15"/>
        <v>0</v>
      </c>
      <c r="Y17" s="47">
        <f t="shared" si="15"/>
        <v>-92077374</v>
      </c>
      <c r="Z17" s="47">
        <f t="shared" si="15"/>
        <v>0</v>
      </c>
      <c r="AA17" s="47">
        <f t="shared" si="15"/>
        <v>0</v>
      </c>
      <c r="AB17" s="47">
        <f t="shared" si="15"/>
        <v>0</v>
      </c>
      <c r="AC17" s="47">
        <f t="shared" si="15"/>
        <v>0</v>
      </c>
      <c r="AD17" s="47">
        <f t="shared" si="15"/>
        <v>0</v>
      </c>
      <c r="AE17" s="47">
        <f t="shared" si="15"/>
        <v>715872202</v>
      </c>
      <c r="AF17" s="47">
        <f t="shared" si="15"/>
        <v>17246753</v>
      </c>
      <c r="AG17" s="47">
        <f t="shared" si="15"/>
        <v>8460258</v>
      </c>
      <c r="AH17" s="47">
        <f t="shared" si="15"/>
        <v>78099739</v>
      </c>
      <c r="AI17" s="47">
        <f t="shared" si="15"/>
        <v>24659065</v>
      </c>
      <c r="AJ17" s="47">
        <f t="shared" si="15"/>
        <v>53551204</v>
      </c>
      <c r="AK17" s="47">
        <f t="shared" si="15"/>
        <v>85880011</v>
      </c>
      <c r="AL17" s="47">
        <f t="shared" si="15"/>
        <v>195053843</v>
      </c>
      <c r="AM17" s="47">
        <f t="shared" si="15"/>
        <v>9181710</v>
      </c>
      <c r="AN17" s="47">
        <f t="shared" si="15"/>
        <v>199481348</v>
      </c>
      <c r="AO17" s="47">
        <f t="shared" si="15"/>
        <v>30051683</v>
      </c>
      <c r="AP17" s="47">
        <f t="shared" si="15"/>
        <v>0</v>
      </c>
      <c r="AQ17" s="47">
        <f t="shared" si="15"/>
        <v>14206588</v>
      </c>
      <c r="AS17" s="56"/>
      <c r="AT17"/>
      <c r="AU17"/>
      <c r="AV17"/>
    </row>
    <row r="18" spans="1:50" ht="14.45" x14ac:dyDescent="0.3">
      <c r="A18"/>
      <c r="B18"/>
      <c r="C18"/>
      <c r="D18"/>
      <c r="E18"/>
      <c r="F18"/>
      <c r="G18"/>
      <c r="H18"/>
      <c r="I18"/>
      <c r="J18"/>
      <c r="K18"/>
      <c r="L18"/>
      <c r="M18"/>
      <c r="N18"/>
      <c r="O18"/>
      <c r="P18"/>
      <c r="Q18"/>
      <c r="R18"/>
      <c r="S18"/>
      <c r="T18"/>
      <c r="U18"/>
      <c r="V18"/>
      <c r="W18"/>
      <c r="X18"/>
      <c r="Y18"/>
      <c r="Z18"/>
      <c r="AA18"/>
      <c r="AB18"/>
      <c r="AC18"/>
      <c r="AD18"/>
      <c r="AE18"/>
      <c r="AF18"/>
      <c r="AG18"/>
    </row>
    <row r="19" spans="1:50" s="15" customFormat="1" ht="14.45" x14ac:dyDescent="0.3">
      <c r="V19" s="18"/>
      <c r="W19" s="18"/>
      <c r="X19" s="18"/>
      <c r="Y19" s="18"/>
      <c r="Z19" s="18"/>
      <c r="AA19" s="18"/>
      <c r="AB19" s="18"/>
      <c r="AC19" s="18"/>
      <c r="AD19" s="18"/>
      <c r="AE19" s="18"/>
      <c r="AF19" s="18"/>
      <c r="AG19" s="18"/>
      <c r="AS19" s="54"/>
      <c r="AT19"/>
      <c r="AW19"/>
      <c r="AX19"/>
    </row>
    <row r="20" spans="1:50" s="15" customFormat="1" ht="14.45" x14ac:dyDescent="0.3">
      <c r="T20" s="18"/>
      <c r="U20" s="18"/>
      <c r="V20" s="18"/>
      <c r="W20" s="18"/>
      <c r="X20" s="18"/>
      <c r="Y20" s="18"/>
      <c r="Z20" s="18"/>
      <c r="AA20" s="18"/>
      <c r="AB20" s="18"/>
      <c r="AC20" s="18"/>
      <c r="AD20" s="18"/>
      <c r="AE20" s="18"/>
      <c r="AF20" s="18"/>
      <c r="AG20" s="18"/>
      <c r="AS20" s="54"/>
      <c r="AT20"/>
      <c r="AV20" s="18"/>
      <c r="AW20"/>
      <c r="AX20"/>
    </row>
    <row r="21" spans="1:50" s="15" customFormat="1" ht="22.5" x14ac:dyDescent="0.25">
      <c r="B21" s="39" t="s">
        <v>43</v>
      </c>
      <c r="C21" s="18"/>
      <c r="D21" s="20" t="s">
        <v>40</v>
      </c>
      <c r="E21" s="20" t="s">
        <v>4</v>
      </c>
      <c r="F21" s="20" t="s">
        <v>25</v>
      </c>
      <c r="G21" s="57" t="s">
        <v>41</v>
      </c>
      <c r="H21" s="21" t="s">
        <v>42</v>
      </c>
      <c r="I21" s="18"/>
      <c r="J21" s="18"/>
      <c r="K21" s="18"/>
      <c r="L21" s="18"/>
      <c r="M21" s="18"/>
      <c r="N21" s="18"/>
      <c r="AS21" s="54"/>
      <c r="AT21"/>
      <c r="AV21" s="18"/>
    </row>
    <row r="22" spans="1:50" s="15" customFormat="1" x14ac:dyDescent="0.25">
      <c r="B22" s="18"/>
      <c r="C22" s="49" t="str">
        <f t="shared" ref="C22:C27" si="16">D22&amp;"."&amp;E22</f>
        <v>ΕΚΤ.ΛΑΠ</v>
      </c>
      <c r="D22" s="22" t="s">
        <v>9</v>
      </c>
      <c r="E22" s="23" t="s">
        <v>6</v>
      </c>
      <c r="F22" s="24">
        <f t="shared" ref="F22:F27" si="17">SUMIF($AS$4:$AS$16,C22,$F$4:$F$16)</f>
        <v>161594654</v>
      </c>
      <c r="G22" s="24">
        <f t="shared" ref="G22:G27" si="18">SUMIF($AS$4:$AS$16,C22,$AE$4:$AE$16)</f>
        <v>161594654</v>
      </c>
      <c r="H22" s="24">
        <f t="shared" ref="H22:H27" si="19">G22-F22</f>
        <v>0</v>
      </c>
      <c r="I22" s="25" t="str">
        <f t="shared" ref="I22:I28" si="20">IF(H22=0,"","ΠΡΟΣΟΧΗ! Δεν είναι ορθή η ανακατανομή των πόρων")</f>
        <v/>
      </c>
      <c r="J22" s="18"/>
      <c r="K22" s="18"/>
      <c r="L22" s="18"/>
      <c r="M22" s="18"/>
      <c r="N22" s="18"/>
      <c r="AH22" s="17"/>
      <c r="AS22" s="54"/>
      <c r="AT22"/>
      <c r="AV22" s="18"/>
    </row>
    <row r="23" spans="1:50" s="15" customFormat="1" x14ac:dyDescent="0.25">
      <c r="B23" s="18"/>
      <c r="C23" s="49" t="str">
        <f t="shared" si="16"/>
        <v>ΕΚΤ.ΜΕΤ</v>
      </c>
      <c r="D23" s="22" t="s">
        <v>9</v>
      </c>
      <c r="E23" s="23" t="s">
        <v>8</v>
      </c>
      <c r="F23" s="24">
        <f t="shared" si="17"/>
        <v>0</v>
      </c>
      <c r="G23" s="24">
        <f t="shared" si="18"/>
        <v>0</v>
      </c>
      <c r="H23" s="24">
        <f t="shared" si="19"/>
        <v>0</v>
      </c>
      <c r="I23" s="25" t="str">
        <f t="shared" si="20"/>
        <v/>
      </c>
      <c r="J23" s="18"/>
      <c r="K23" s="18"/>
      <c r="L23" s="18"/>
      <c r="M23" s="18"/>
      <c r="N23" s="18"/>
      <c r="AH23" s="17"/>
      <c r="AS23" s="54"/>
      <c r="AT23"/>
      <c r="AV23" s="18"/>
    </row>
    <row r="24" spans="1:50" s="15" customFormat="1" x14ac:dyDescent="0.25">
      <c r="B24" s="18"/>
      <c r="C24" s="49" t="str">
        <f t="shared" si="16"/>
        <v>ΕΚΤ.ΠΑΠ</v>
      </c>
      <c r="D24" s="22" t="s">
        <v>9</v>
      </c>
      <c r="E24" s="23" t="s">
        <v>7</v>
      </c>
      <c r="F24" s="24">
        <f t="shared" si="17"/>
        <v>0</v>
      </c>
      <c r="G24" s="24">
        <f t="shared" si="18"/>
        <v>0</v>
      </c>
      <c r="H24" s="24">
        <f t="shared" si="19"/>
        <v>0</v>
      </c>
      <c r="I24" s="25" t="str">
        <f t="shared" si="20"/>
        <v/>
      </c>
      <c r="J24" s="18"/>
      <c r="K24" s="18"/>
      <c r="L24" s="18"/>
      <c r="M24" s="18"/>
      <c r="N24" s="18"/>
      <c r="AH24" s="17"/>
      <c r="AS24" s="54"/>
      <c r="AT24"/>
      <c r="AV24" s="18"/>
    </row>
    <row r="25" spans="1:50" s="15" customFormat="1" x14ac:dyDescent="0.25">
      <c r="B25" s="18"/>
      <c r="C25" s="49" t="str">
        <f t="shared" si="16"/>
        <v>ΕΤΠΑ.ΛΑΠ</v>
      </c>
      <c r="D25" s="22" t="s">
        <v>5</v>
      </c>
      <c r="E25" s="26" t="s">
        <v>6</v>
      </c>
      <c r="F25" s="24">
        <f t="shared" si="17"/>
        <v>646354922</v>
      </c>
      <c r="G25" s="24">
        <f t="shared" si="18"/>
        <v>554277548</v>
      </c>
      <c r="H25" s="24">
        <f t="shared" si="19"/>
        <v>-92077374</v>
      </c>
      <c r="I25" s="25" t="str">
        <f t="shared" si="20"/>
        <v>ΠΡΟΣΟΧΗ! Δεν είναι ορθή η ανακατανομή των πόρων</v>
      </c>
      <c r="J25" s="18"/>
      <c r="K25" s="18"/>
      <c r="L25" s="18"/>
      <c r="M25" s="18"/>
      <c r="N25" s="18"/>
      <c r="AH25" s="17"/>
      <c r="AS25" s="54"/>
      <c r="AT25"/>
      <c r="AV25" s="18"/>
    </row>
    <row r="26" spans="1:50" s="15" customFormat="1" x14ac:dyDescent="0.25">
      <c r="B26" s="18"/>
      <c r="C26" s="49" t="str">
        <f t="shared" si="16"/>
        <v>ΕΤΠΑ.ΜΕΤ</v>
      </c>
      <c r="D26" s="22" t="s">
        <v>5</v>
      </c>
      <c r="E26" s="26" t="s">
        <v>8</v>
      </c>
      <c r="F26" s="24">
        <f t="shared" si="17"/>
        <v>0</v>
      </c>
      <c r="G26" s="24">
        <f t="shared" si="18"/>
        <v>0</v>
      </c>
      <c r="H26" s="24">
        <f t="shared" si="19"/>
        <v>0</v>
      </c>
      <c r="I26" s="25" t="str">
        <f t="shared" si="20"/>
        <v/>
      </c>
      <c r="J26" s="18"/>
      <c r="K26" s="18"/>
      <c r="L26" s="18"/>
      <c r="M26" s="18"/>
      <c r="N26" s="18"/>
      <c r="AH26" s="17"/>
      <c r="AS26" s="54"/>
      <c r="AT26"/>
      <c r="AV26" s="18"/>
    </row>
    <row r="27" spans="1:50" s="15" customFormat="1" x14ac:dyDescent="0.25">
      <c r="B27" s="18"/>
      <c r="C27" s="49" t="str">
        <f t="shared" si="16"/>
        <v>ΕΤΠΑ.ΠΑΠ</v>
      </c>
      <c r="D27" s="41" t="s">
        <v>5</v>
      </c>
      <c r="E27" s="42" t="s">
        <v>7</v>
      </c>
      <c r="F27" s="24">
        <f t="shared" si="17"/>
        <v>0</v>
      </c>
      <c r="G27" s="24">
        <f t="shared" si="18"/>
        <v>0</v>
      </c>
      <c r="H27" s="43">
        <f t="shared" si="19"/>
        <v>0</v>
      </c>
      <c r="I27" s="25" t="str">
        <f t="shared" si="20"/>
        <v/>
      </c>
      <c r="J27" s="18"/>
      <c r="K27" s="18"/>
      <c r="L27" s="18"/>
      <c r="M27" s="18"/>
      <c r="N27" s="18"/>
      <c r="AS27" s="54"/>
      <c r="AT27"/>
      <c r="AV27" s="18"/>
    </row>
    <row r="28" spans="1:50" s="15" customFormat="1" ht="15.75" thickBot="1" x14ac:dyDescent="0.3">
      <c r="B28" s="18"/>
      <c r="C28" s="18"/>
      <c r="D28" s="44"/>
      <c r="E28" s="44"/>
      <c r="F28" s="45">
        <f>SUM(F22:F27)</f>
        <v>807949576</v>
      </c>
      <c r="G28" s="45">
        <f>SUM(G22:G27)</f>
        <v>715872202</v>
      </c>
      <c r="H28" s="45">
        <f>SUM(H22:H27)</f>
        <v>-92077374</v>
      </c>
      <c r="I28" s="40" t="str">
        <f t="shared" si="20"/>
        <v>ΠΡΟΣΟΧΗ! Δεν είναι ορθή η ανακατανομή των πόρων</v>
      </c>
      <c r="J28" s="18"/>
      <c r="K28" s="18"/>
      <c r="L28" s="18"/>
      <c r="M28" s="18"/>
      <c r="N28" s="18"/>
      <c r="S28"/>
      <c r="T28"/>
      <c r="U28"/>
      <c r="V28"/>
      <c r="W28"/>
      <c r="X28"/>
      <c r="AS28" s="54"/>
      <c r="AT28"/>
      <c r="AV28" s="18"/>
    </row>
    <row r="29" spans="1:50" s="15" customFormat="1" x14ac:dyDescent="0.25">
      <c r="B29" s="18"/>
      <c r="C29" s="18"/>
      <c r="D29" s="18"/>
      <c r="E29" s="18"/>
      <c r="F29" s="18"/>
      <c r="G29" s="18"/>
      <c r="H29" s="18"/>
      <c r="I29" s="18"/>
      <c r="J29" s="18"/>
      <c r="K29" s="18"/>
      <c r="L29" s="18"/>
      <c r="M29" s="18"/>
      <c r="N29" s="18"/>
      <c r="S29"/>
      <c r="T29"/>
      <c r="U29"/>
      <c r="V29"/>
      <c r="W29"/>
      <c r="X29"/>
      <c r="AS29" s="54"/>
      <c r="AT29"/>
      <c r="AV29" s="18"/>
    </row>
    <row r="30" spans="1:50" s="15" customFormat="1" x14ac:dyDescent="0.25">
      <c r="D30" s="18"/>
      <c r="E30" s="18"/>
      <c r="F30"/>
      <c r="G30" s="18"/>
      <c r="H30" s="18"/>
      <c r="I30" s="18"/>
      <c r="J30" s="18"/>
      <c r="K30" s="18"/>
      <c r="L30" s="18"/>
      <c r="M30" s="18"/>
      <c r="N30" s="18"/>
      <c r="S30"/>
      <c r="T30"/>
      <c r="U30"/>
      <c r="V30"/>
      <c r="W30"/>
      <c r="X30"/>
      <c r="AS30" s="54"/>
      <c r="AT30"/>
      <c r="AV30" s="18"/>
    </row>
    <row r="31" spans="1:50" s="15" customFormat="1" x14ac:dyDescent="0.25">
      <c r="D31" s="18"/>
      <c r="E31" s="18"/>
      <c r="F31" s="18"/>
      <c r="G31" s="18"/>
      <c r="H31" s="18"/>
      <c r="I31" s="18"/>
      <c r="J31" s="18"/>
      <c r="K31" s="18"/>
      <c r="L31" s="18"/>
      <c r="M31" s="18"/>
      <c r="N31" s="18"/>
      <c r="S31"/>
      <c r="T31"/>
      <c r="U31"/>
      <c r="V31"/>
      <c r="W31"/>
      <c r="X31"/>
      <c r="AS31" s="54"/>
      <c r="AT31"/>
      <c r="AV31" s="18"/>
    </row>
    <row r="32" spans="1:50" s="15" customFormat="1" ht="22.5" x14ac:dyDescent="0.25">
      <c r="B32" s="51" t="s">
        <v>44</v>
      </c>
      <c r="C32"/>
      <c r="D32" s="18"/>
      <c r="E32" s="20" t="s">
        <v>45</v>
      </c>
      <c r="F32" s="20" t="s">
        <v>25</v>
      </c>
      <c r="G32" s="57" t="s">
        <v>41</v>
      </c>
      <c r="H32" s="21" t="s">
        <v>42</v>
      </c>
      <c r="I32" s="18"/>
      <c r="J32" s="18"/>
      <c r="K32" s="18"/>
      <c r="L32" s="18"/>
      <c r="M32" s="18"/>
      <c r="N32" s="18"/>
      <c r="S32"/>
      <c r="T32"/>
      <c r="U32"/>
      <c r="V32"/>
      <c r="W32"/>
      <c r="X32"/>
      <c r="AS32" s="54"/>
      <c r="AT32"/>
      <c r="AV32" s="18"/>
    </row>
    <row r="33" spans="2:48" s="15" customFormat="1" x14ac:dyDescent="0.25">
      <c r="B33" s="18"/>
      <c r="C33" s="18"/>
      <c r="D33" s="18"/>
      <c r="E33" s="27" t="s">
        <v>26</v>
      </c>
      <c r="F33" s="24">
        <f>G17</f>
        <v>17246753</v>
      </c>
      <c r="G33" s="24">
        <f>AF17</f>
        <v>17246753</v>
      </c>
      <c r="H33" s="24">
        <f>G33-F33</f>
        <v>0</v>
      </c>
      <c r="I33"/>
      <c r="J33"/>
      <c r="K33" s="18"/>
      <c r="L33" s="18"/>
      <c r="M33" s="18"/>
      <c r="N33" s="18"/>
      <c r="S33"/>
      <c r="T33"/>
      <c r="U33"/>
      <c r="V33"/>
      <c r="W33"/>
      <c r="X33"/>
      <c r="AS33" s="54"/>
      <c r="AT33"/>
      <c r="AV33" s="18"/>
    </row>
    <row r="34" spans="2:48" s="15" customFormat="1" x14ac:dyDescent="0.25">
      <c r="B34" s="18"/>
      <c r="C34" s="18"/>
      <c r="D34" s="18"/>
      <c r="E34" s="27" t="s">
        <v>27</v>
      </c>
      <c r="F34" s="24">
        <f>H17</f>
        <v>8460258</v>
      </c>
      <c r="G34" s="24">
        <f>AG17</f>
        <v>8460258</v>
      </c>
      <c r="H34" s="24">
        <f t="shared" ref="H34:H45" si="21">G34-F34</f>
        <v>0</v>
      </c>
      <c r="I34"/>
      <c r="J34"/>
      <c r="K34" s="18"/>
      <c r="L34" s="18"/>
      <c r="M34" s="18"/>
      <c r="N34" s="18"/>
      <c r="S34"/>
      <c r="T34"/>
      <c r="U34"/>
      <c r="V34"/>
      <c r="W34"/>
      <c r="X34"/>
      <c r="AS34" s="54"/>
      <c r="AT34"/>
      <c r="AV34" s="18"/>
    </row>
    <row r="35" spans="2:48" s="15" customFormat="1" x14ac:dyDescent="0.25">
      <c r="B35" s="18"/>
      <c r="C35" s="18"/>
      <c r="D35" s="18"/>
      <c r="E35" s="27" t="s">
        <v>28</v>
      </c>
      <c r="F35" s="24">
        <f>I17</f>
        <v>78099739</v>
      </c>
      <c r="G35" s="24">
        <f>AH17</f>
        <v>78099739</v>
      </c>
      <c r="H35" s="24">
        <f t="shared" si="21"/>
        <v>0</v>
      </c>
      <c r="I35"/>
      <c r="J35"/>
      <c r="K35" s="18"/>
      <c r="L35" s="18"/>
      <c r="M35" s="18"/>
      <c r="N35" s="18"/>
      <c r="R35" s="18"/>
      <c r="S35"/>
      <c r="T35"/>
      <c r="U35"/>
      <c r="V35"/>
      <c r="W35"/>
      <c r="X35"/>
      <c r="AS35" s="54"/>
      <c r="AT35"/>
      <c r="AV35" s="18"/>
    </row>
    <row r="36" spans="2:48" s="15" customFormat="1" x14ac:dyDescent="0.25">
      <c r="B36" s="18"/>
      <c r="C36" s="18"/>
      <c r="D36" s="18"/>
      <c r="E36" s="27" t="s">
        <v>29</v>
      </c>
      <c r="F36" s="24">
        <f>J17</f>
        <v>24659065</v>
      </c>
      <c r="G36" s="24">
        <f>AI17</f>
        <v>24659065</v>
      </c>
      <c r="H36" s="24">
        <f t="shared" si="21"/>
        <v>0</v>
      </c>
      <c r="I36"/>
      <c r="J36"/>
      <c r="K36" s="18"/>
      <c r="L36" s="18"/>
      <c r="M36" s="18"/>
      <c r="N36" s="18"/>
      <c r="R36" s="18"/>
      <c r="S36"/>
      <c r="T36"/>
      <c r="U36"/>
      <c r="V36"/>
      <c r="W36"/>
      <c r="X36"/>
      <c r="AS36" s="54"/>
      <c r="AT36"/>
      <c r="AV36" s="18"/>
    </row>
    <row r="37" spans="2:48" x14ac:dyDescent="0.25">
      <c r="B37" s="18"/>
      <c r="C37" s="18"/>
      <c r="D37" s="18"/>
      <c r="E37" s="27" t="s">
        <v>30</v>
      </c>
      <c r="F37" s="24">
        <f>K17</f>
        <v>53551204</v>
      </c>
      <c r="G37" s="24">
        <f>AJ17</f>
        <v>53551204</v>
      </c>
      <c r="H37" s="24">
        <f t="shared" si="21"/>
        <v>0</v>
      </c>
      <c r="I37"/>
      <c r="J37"/>
      <c r="S37"/>
      <c r="T37"/>
      <c r="U37"/>
      <c r="V37"/>
      <c r="W37"/>
      <c r="X37"/>
    </row>
    <row r="38" spans="2:48" x14ac:dyDescent="0.25">
      <c r="B38" s="18"/>
      <c r="C38" s="18"/>
      <c r="D38" s="18"/>
      <c r="E38" s="27" t="s">
        <v>31</v>
      </c>
      <c r="F38" s="24">
        <f>L17</f>
        <v>85880011</v>
      </c>
      <c r="G38" s="24">
        <f>AK17</f>
        <v>85880011</v>
      </c>
      <c r="H38" s="24">
        <f t="shared" si="21"/>
        <v>0</v>
      </c>
      <c r="I38"/>
      <c r="J38"/>
      <c r="S38"/>
      <c r="T38"/>
      <c r="U38"/>
      <c r="V38"/>
      <c r="W38"/>
      <c r="X38"/>
    </row>
    <row r="39" spans="2:48" x14ac:dyDescent="0.25">
      <c r="B39" s="18"/>
      <c r="C39" s="18"/>
      <c r="D39" s="18"/>
      <c r="E39" s="27" t="s">
        <v>32</v>
      </c>
      <c r="F39" s="24">
        <f>M17</f>
        <v>287131217</v>
      </c>
      <c r="G39" s="24">
        <f>AL17</f>
        <v>195053843</v>
      </c>
      <c r="H39" s="24">
        <f t="shared" si="21"/>
        <v>-92077374</v>
      </c>
      <c r="I39"/>
      <c r="J39"/>
      <c r="S39"/>
      <c r="T39"/>
      <c r="U39"/>
      <c r="V39"/>
      <c r="W39"/>
      <c r="X39"/>
    </row>
    <row r="40" spans="2:48" x14ac:dyDescent="0.25">
      <c r="B40" s="18"/>
      <c r="C40" s="18"/>
      <c r="D40" s="18"/>
      <c r="E40" s="27" t="s">
        <v>33</v>
      </c>
      <c r="F40" s="24">
        <f>N17</f>
        <v>9181710</v>
      </c>
      <c r="G40" s="24">
        <f>AM17</f>
        <v>9181710</v>
      </c>
      <c r="H40" s="24">
        <f t="shared" si="21"/>
        <v>0</v>
      </c>
      <c r="I40"/>
      <c r="J40"/>
      <c r="S40"/>
      <c r="T40"/>
      <c r="U40"/>
      <c r="V40"/>
      <c r="W40"/>
      <c r="X40"/>
    </row>
    <row r="41" spans="2:48" x14ac:dyDescent="0.25">
      <c r="B41" s="18"/>
      <c r="C41" s="18"/>
      <c r="D41" s="18"/>
      <c r="E41" s="27" t="s">
        <v>34</v>
      </c>
      <c r="F41" s="24">
        <f>O17</f>
        <v>199481348</v>
      </c>
      <c r="G41" s="24">
        <f>AN17</f>
        <v>199481348</v>
      </c>
      <c r="H41" s="24">
        <f t="shared" si="21"/>
        <v>0</v>
      </c>
      <c r="I41"/>
      <c r="J41"/>
      <c r="S41"/>
      <c r="T41"/>
      <c r="U41"/>
      <c r="V41"/>
      <c r="W41"/>
      <c r="X41"/>
    </row>
    <row r="42" spans="2:48" x14ac:dyDescent="0.25">
      <c r="B42" s="18"/>
      <c r="C42" s="18"/>
      <c r="D42" s="18"/>
      <c r="E42" s="27" t="s">
        <v>35</v>
      </c>
      <c r="F42" s="24">
        <f>P17</f>
        <v>30051683</v>
      </c>
      <c r="G42" s="24">
        <f>AO17</f>
        <v>30051683</v>
      </c>
      <c r="H42" s="24">
        <f t="shared" si="21"/>
        <v>0</v>
      </c>
      <c r="I42"/>
      <c r="J42"/>
    </row>
    <row r="43" spans="2:48" x14ac:dyDescent="0.25">
      <c r="B43" s="18"/>
      <c r="C43" s="18"/>
      <c r="D43" s="18"/>
      <c r="E43" s="27" t="s">
        <v>36</v>
      </c>
      <c r="F43" s="24">
        <f>Q17</f>
        <v>0</v>
      </c>
      <c r="G43" s="24">
        <f>AP17</f>
        <v>0</v>
      </c>
      <c r="H43" s="24">
        <f t="shared" si="21"/>
        <v>0</v>
      </c>
      <c r="I43"/>
      <c r="J43"/>
    </row>
    <row r="44" spans="2:48" x14ac:dyDescent="0.25">
      <c r="B44" s="18"/>
      <c r="C44" s="18"/>
      <c r="D44" s="18"/>
      <c r="E44" s="27" t="s">
        <v>37</v>
      </c>
      <c r="F44" s="43">
        <f>R17</f>
        <v>14206588</v>
      </c>
      <c r="G44" s="43">
        <f>AQ17</f>
        <v>14206588</v>
      </c>
      <c r="H44" s="43">
        <f t="shared" si="21"/>
        <v>0</v>
      </c>
      <c r="I44"/>
      <c r="J44"/>
    </row>
    <row r="45" spans="2:48" ht="15.75" thickBot="1" x14ac:dyDescent="0.3">
      <c r="B45" s="18"/>
      <c r="C45" s="18"/>
      <c r="D45" s="18"/>
      <c r="E45" s="18"/>
      <c r="F45" s="46">
        <f>SUM(F33:F44)</f>
        <v>807949576</v>
      </c>
      <c r="G45" s="45">
        <f>SUM(G33:G44)</f>
        <v>715872202</v>
      </c>
      <c r="H45" s="45">
        <f t="shared" si="21"/>
        <v>-92077374</v>
      </c>
    </row>
  </sheetData>
  <autoFilter ref="A3:AU18"/>
  <mergeCells count="1">
    <mergeCell ref="A17:D17"/>
  </mergeCells>
  <conditionalFormatting sqref="AF4:AQ16">
    <cfRule type="cellIs" dxfId="0" priority="1" operator="equal">
      <formula>0</formula>
    </cfRule>
  </conditionalFormatting>
  <pageMargins left="0.23622047244094491" right="0.19685039370078741" top="0.27559055118110237" bottom="0.19685039370078741" header="0.31496062992125984" footer="0.31496062992125984"/>
  <pageSetup paperSize="8" scale="60" fitToHeight="0" orientation="landscape" verticalDpi="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30"/>
  <sheetViews>
    <sheetView topLeftCell="F1" zoomScale="90" zoomScaleNormal="90" workbookViewId="0">
      <pane ySplit="1" topLeftCell="A17" activePane="bottomLeft" state="frozen"/>
      <selection pane="bottomLeft" activeCell="N20" sqref="N20"/>
    </sheetView>
  </sheetViews>
  <sheetFormatPr defaultRowHeight="15" x14ac:dyDescent="0.25"/>
  <cols>
    <col min="2" max="2" width="16" customWidth="1"/>
    <col min="7" max="7" width="24" customWidth="1"/>
    <col min="9" max="9" width="15.140625" customWidth="1"/>
    <col min="13" max="13" width="14.42578125" customWidth="1"/>
    <col min="14" max="16" width="16.140625" customWidth="1"/>
    <col min="17" max="17" width="22" customWidth="1"/>
  </cols>
  <sheetData>
    <row r="1" spans="1:17" ht="60" x14ac:dyDescent="0.25">
      <c r="A1" s="83" t="s">
        <v>69</v>
      </c>
      <c r="B1" s="84" t="s">
        <v>70</v>
      </c>
      <c r="C1" s="85" t="s">
        <v>2</v>
      </c>
      <c r="D1" s="85" t="s">
        <v>40</v>
      </c>
      <c r="E1" s="85" t="s">
        <v>71</v>
      </c>
      <c r="F1" s="85" t="s">
        <v>72</v>
      </c>
      <c r="G1" s="84" t="s">
        <v>73</v>
      </c>
      <c r="H1" s="84" t="s">
        <v>74</v>
      </c>
      <c r="I1" s="84" t="s">
        <v>75</v>
      </c>
      <c r="J1" s="85" t="s">
        <v>76</v>
      </c>
      <c r="K1" s="85" t="s">
        <v>77</v>
      </c>
      <c r="L1" s="85" t="s">
        <v>78</v>
      </c>
      <c r="M1" s="85" t="s">
        <v>79</v>
      </c>
      <c r="N1" s="96" t="s">
        <v>80</v>
      </c>
      <c r="O1" s="96" t="s">
        <v>81</v>
      </c>
      <c r="P1" s="97" t="s">
        <v>82</v>
      </c>
      <c r="Q1" s="97" t="s">
        <v>158</v>
      </c>
    </row>
    <row r="2" spans="1:17" ht="90" x14ac:dyDescent="0.25">
      <c r="A2" s="86">
        <v>6</v>
      </c>
      <c r="B2" s="87" t="s">
        <v>11</v>
      </c>
      <c r="C2" s="88" t="s">
        <v>12</v>
      </c>
      <c r="D2" s="88" t="s">
        <v>5</v>
      </c>
      <c r="E2" s="88" t="s">
        <v>6</v>
      </c>
      <c r="F2" s="88" t="s">
        <v>83</v>
      </c>
      <c r="G2" s="87" t="s">
        <v>84</v>
      </c>
      <c r="H2" s="87" t="s">
        <v>85</v>
      </c>
      <c r="I2" s="87" t="s">
        <v>86</v>
      </c>
      <c r="J2" s="88" t="s">
        <v>87</v>
      </c>
      <c r="K2" s="88"/>
      <c r="L2" s="88">
        <v>1</v>
      </c>
      <c r="M2" s="88" t="s">
        <v>88</v>
      </c>
      <c r="N2" s="89">
        <v>175</v>
      </c>
      <c r="O2" s="89">
        <v>0</v>
      </c>
      <c r="P2" s="90">
        <v>0</v>
      </c>
      <c r="Q2" s="90"/>
    </row>
    <row r="3" spans="1:17" ht="30" x14ac:dyDescent="0.25">
      <c r="A3" s="91">
        <v>6</v>
      </c>
      <c r="B3" s="92" t="s">
        <v>11</v>
      </c>
      <c r="C3" s="93" t="s">
        <v>12</v>
      </c>
      <c r="D3" s="93" t="s">
        <v>5</v>
      </c>
      <c r="E3" s="93" t="s">
        <v>6</v>
      </c>
      <c r="F3" s="93" t="s">
        <v>89</v>
      </c>
      <c r="G3" s="92" t="s">
        <v>90</v>
      </c>
      <c r="H3" s="92" t="s">
        <v>91</v>
      </c>
      <c r="I3" s="92" t="s">
        <v>92</v>
      </c>
      <c r="J3" s="93" t="s">
        <v>93</v>
      </c>
      <c r="K3" s="93"/>
      <c r="L3" s="93">
        <v>1</v>
      </c>
      <c r="M3" s="93" t="s">
        <v>94</v>
      </c>
      <c r="N3" s="94">
        <v>22995670</v>
      </c>
      <c r="O3" s="94">
        <v>813000</v>
      </c>
      <c r="P3" s="95">
        <v>213207.73</v>
      </c>
      <c r="Q3" s="95"/>
    </row>
    <row r="4" spans="1:17" ht="75" x14ac:dyDescent="0.25">
      <c r="A4" s="86">
        <v>6</v>
      </c>
      <c r="B4" s="87" t="s">
        <v>11</v>
      </c>
      <c r="C4" s="88" t="s">
        <v>12</v>
      </c>
      <c r="D4" s="88" t="s">
        <v>5</v>
      </c>
      <c r="E4" s="88" t="s">
        <v>6</v>
      </c>
      <c r="F4" s="88" t="s">
        <v>95</v>
      </c>
      <c r="G4" s="87" t="s">
        <v>96</v>
      </c>
      <c r="H4" s="87" t="s">
        <v>97</v>
      </c>
      <c r="I4" s="87" t="s">
        <v>92</v>
      </c>
      <c r="J4" s="88" t="s">
        <v>93</v>
      </c>
      <c r="K4" s="88" t="s">
        <v>83</v>
      </c>
      <c r="L4" s="88">
        <v>1</v>
      </c>
      <c r="M4" s="88" t="s">
        <v>88</v>
      </c>
      <c r="N4" s="89">
        <v>0</v>
      </c>
      <c r="O4" s="89">
        <v>2400000</v>
      </c>
      <c r="P4" s="90">
        <v>2396730.4</v>
      </c>
      <c r="Q4" s="90"/>
    </row>
    <row r="5" spans="1:17" ht="75" x14ac:dyDescent="0.25">
      <c r="A5" s="91">
        <v>6</v>
      </c>
      <c r="B5" s="92" t="s">
        <v>11</v>
      </c>
      <c r="C5" s="93" t="s">
        <v>13</v>
      </c>
      <c r="D5" s="93" t="s">
        <v>5</v>
      </c>
      <c r="E5" s="93" t="s">
        <v>6</v>
      </c>
      <c r="F5" s="93" t="s">
        <v>98</v>
      </c>
      <c r="G5" s="92" t="s">
        <v>99</v>
      </c>
      <c r="H5" s="92" t="s">
        <v>85</v>
      </c>
      <c r="I5" s="92" t="s">
        <v>100</v>
      </c>
      <c r="J5" s="93" t="s">
        <v>101</v>
      </c>
      <c r="K5" s="93"/>
      <c r="L5" s="93">
        <v>2</v>
      </c>
      <c r="M5" s="93" t="s">
        <v>102</v>
      </c>
      <c r="N5" s="94">
        <v>78</v>
      </c>
      <c r="O5" s="94">
        <v>15</v>
      </c>
      <c r="P5" s="95">
        <v>0</v>
      </c>
      <c r="Q5" s="95"/>
    </row>
    <row r="6" spans="1:17" ht="30" x14ac:dyDescent="0.25">
      <c r="A6" s="86">
        <v>6</v>
      </c>
      <c r="B6" s="87" t="s">
        <v>11</v>
      </c>
      <c r="C6" s="88" t="s">
        <v>13</v>
      </c>
      <c r="D6" s="88" t="s">
        <v>5</v>
      </c>
      <c r="E6" s="88" t="s">
        <v>6</v>
      </c>
      <c r="F6" s="88" t="s">
        <v>89</v>
      </c>
      <c r="G6" s="87" t="s">
        <v>90</v>
      </c>
      <c r="H6" s="87" t="s">
        <v>91</v>
      </c>
      <c r="I6" s="87" t="s">
        <v>92</v>
      </c>
      <c r="J6" s="88" t="s">
        <v>93</v>
      </c>
      <c r="K6" s="88"/>
      <c r="L6" s="88">
        <v>2</v>
      </c>
      <c r="M6" s="88" t="s">
        <v>103</v>
      </c>
      <c r="N6" s="89">
        <v>11280344</v>
      </c>
      <c r="O6" s="89">
        <v>1916000</v>
      </c>
      <c r="P6" s="90">
        <v>0</v>
      </c>
      <c r="Q6" s="90"/>
    </row>
    <row r="7" spans="1:17" ht="75" x14ac:dyDescent="0.25">
      <c r="A7" s="91">
        <v>6</v>
      </c>
      <c r="B7" s="92" t="s">
        <v>11</v>
      </c>
      <c r="C7" s="93" t="s">
        <v>14</v>
      </c>
      <c r="D7" s="93" t="s">
        <v>5</v>
      </c>
      <c r="E7" s="93" t="s">
        <v>6</v>
      </c>
      <c r="F7" s="93" t="s">
        <v>98</v>
      </c>
      <c r="G7" s="92" t="s">
        <v>99</v>
      </c>
      <c r="H7" s="92" t="s">
        <v>85</v>
      </c>
      <c r="I7" s="92" t="s">
        <v>100</v>
      </c>
      <c r="J7" s="93" t="s">
        <v>101</v>
      </c>
      <c r="K7" s="93"/>
      <c r="L7" s="93">
        <v>3</v>
      </c>
      <c r="M7" s="93" t="s">
        <v>104</v>
      </c>
      <c r="N7" s="94">
        <v>370</v>
      </c>
      <c r="O7" s="94">
        <v>56</v>
      </c>
      <c r="P7" s="95">
        <v>0</v>
      </c>
      <c r="Q7" s="95"/>
    </row>
    <row r="8" spans="1:17" ht="30" x14ac:dyDescent="0.25">
      <c r="A8" s="86">
        <v>6</v>
      </c>
      <c r="B8" s="87" t="s">
        <v>11</v>
      </c>
      <c r="C8" s="88" t="s">
        <v>14</v>
      </c>
      <c r="D8" s="88" t="s">
        <v>5</v>
      </c>
      <c r="E8" s="88" t="s">
        <v>6</v>
      </c>
      <c r="F8" s="88" t="s">
        <v>89</v>
      </c>
      <c r="G8" s="87" t="s">
        <v>90</v>
      </c>
      <c r="H8" s="87" t="s">
        <v>91</v>
      </c>
      <c r="I8" s="87" t="s">
        <v>92</v>
      </c>
      <c r="J8" s="88" t="s">
        <v>93</v>
      </c>
      <c r="K8" s="88"/>
      <c r="L8" s="88">
        <v>3</v>
      </c>
      <c r="M8" s="88" t="s">
        <v>104</v>
      </c>
      <c r="N8" s="89">
        <v>104132987</v>
      </c>
      <c r="O8" s="89">
        <v>17690000</v>
      </c>
      <c r="P8" s="90">
        <v>0</v>
      </c>
      <c r="Q8" s="90"/>
    </row>
    <row r="9" spans="1:17" ht="75" x14ac:dyDescent="0.25">
      <c r="A9" s="91">
        <v>6</v>
      </c>
      <c r="B9" s="92" t="s">
        <v>11</v>
      </c>
      <c r="C9" s="93" t="s">
        <v>15</v>
      </c>
      <c r="D9" s="93" t="s">
        <v>5</v>
      </c>
      <c r="E9" s="93" t="s">
        <v>6</v>
      </c>
      <c r="F9" s="93" t="s">
        <v>105</v>
      </c>
      <c r="G9" s="92" t="s">
        <v>106</v>
      </c>
      <c r="H9" s="92" t="s">
        <v>85</v>
      </c>
      <c r="I9" s="92" t="s">
        <v>107</v>
      </c>
      <c r="J9" s="93" t="s">
        <v>108</v>
      </c>
      <c r="K9" s="93"/>
      <c r="L9" s="93">
        <v>4</v>
      </c>
      <c r="M9" s="93" t="s">
        <v>109</v>
      </c>
      <c r="N9" s="94">
        <v>5800000</v>
      </c>
      <c r="O9" s="94">
        <v>522000</v>
      </c>
      <c r="P9" s="95">
        <v>0</v>
      </c>
      <c r="Q9" s="95"/>
    </row>
    <row r="10" spans="1:17" ht="30" x14ac:dyDescent="0.25">
      <c r="A10" s="86">
        <v>6</v>
      </c>
      <c r="B10" s="87" t="s">
        <v>11</v>
      </c>
      <c r="C10" s="88" t="s">
        <v>15</v>
      </c>
      <c r="D10" s="88" t="s">
        <v>5</v>
      </c>
      <c r="E10" s="88" t="s">
        <v>6</v>
      </c>
      <c r="F10" s="88" t="s">
        <v>89</v>
      </c>
      <c r="G10" s="87" t="s">
        <v>90</v>
      </c>
      <c r="H10" s="87" t="s">
        <v>91</v>
      </c>
      <c r="I10" s="87" t="s">
        <v>92</v>
      </c>
      <c r="J10" s="88" t="s">
        <v>93</v>
      </c>
      <c r="K10" s="88"/>
      <c r="L10" s="88">
        <v>4</v>
      </c>
      <c r="M10" s="88" t="s">
        <v>110</v>
      </c>
      <c r="N10" s="89">
        <v>32878754</v>
      </c>
      <c r="O10" s="89">
        <v>5585000</v>
      </c>
      <c r="P10" s="90">
        <v>0</v>
      </c>
      <c r="Q10" s="90"/>
    </row>
    <row r="11" spans="1:17" ht="60" x14ac:dyDescent="0.25">
      <c r="A11" s="91">
        <v>6</v>
      </c>
      <c r="B11" s="92" t="s">
        <v>11</v>
      </c>
      <c r="C11" s="93" t="s">
        <v>16</v>
      </c>
      <c r="D11" s="93" t="s">
        <v>5</v>
      </c>
      <c r="E11" s="93" t="s">
        <v>6</v>
      </c>
      <c r="F11" s="93" t="s">
        <v>111</v>
      </c>
      <c r="G11" s="92" t="s">
        <v>112</v>
      </c>
      <c r="H11" s="92" t="s">
        <v>85</v>
      </c>
      <c r="I11" s="92" t="s">
        <v>113</v>
      </c>
      <c r="J11" s="93" t="s">
        <v>114</v>
      </c>
      <c r="K11" s="93"/>
      <c r="L11" s="93">
        <v>5</v>
      </c>
      <c r="M11" s="93" t="s">
        <v>115</v>
      </c>
      <c r="N11" s="94">
        <v>80000</v>
      </c>
      <c r="O11" s="94">
        <v>0</v>
      </c>
      <c r="P11" s="95">
        <v>0</v>
      </c>
      <c r="Q11" s="95"/>
    </row>
    <row r="12" spans="1:17" ht="30" x14ac:dyDescent="0.25">
      <c r="A12" s="86">
        <v>6</v>
      </c>
      <c r="B12" s="87" t="s">
        <v>11</v>
      </c>
      <c r="C12" s="88" t="s">
        <v>16</v>
      </c>
      <c r="D12" s="88" t="s">
        <v>5</v>
      </c>
      <c r="E12" s="88" t="s">
        <v>6</v>
      </c>
      <c r="F12" s="88" t="s">
        <v>89</v>
      </c>
      <c r="G12" s="87" t="s">
        <v>90</v>
      </c>
      <c r="H12" s="87" t="s">
        <v>91</v>
      </c>
      <c r="I12" s="87" t="s">
        <v>92</v>
      </c>
      <c r="J12" s="88" t="s">
        <v>93</v>
      </c>
      <c r="K12" s="88"/>
      <c r="L12" s="88">
        <v>5</v>
      </c>
      <c r="M12" s="88" t="s">
        <v>115</v>
      </c>
      <c r="N12" s="89">
        <v>66939005</v>
      </c>
      <c r="O12" s="89">
        <v>4785000</v>
      </c>
      <c r="P12" s="90">
        <v>5182444.1500000004</v>
      </c>
      <c r="Q12" s="90"/>
    </row>
    <row r="13" spans="1:17" ht="60" x14ac:dyDescent="0.25">
      <c r="A13" s="91">
        <v>6</v>
      </c>
      <c r="B13" s="92" t="s">
        <v>11</v>
      </c>
      <c r="C13" s="93" t="s">
        <v>16</v>
      </c>
      <c r="D13" s="93" t="s">
        <v>5</v>
      </c>
      <c r="E13" s="93" t="s">
        <v>6</v>
      </c>
      <c r="F13" s="93" t="s">
        <v>116</v>
      </c>
      <c r="G13" s="92" t="s">
        <v>117</v>
      </c>
      <c r="H13" s="92" t="s">
        <v>97</v>
      </c>
      <c r="I13" s="92" t="s">
        <v>118</v>
      </c>
      <c r="J13" s="93" t="s">
        <v>119</v>
      </c>
      <c r="K13" s="93" t="s">
        <v>111</v>
      </c>
      <c r="L13" s="93">
        <v>5</v>
      </c>
      <c r="M13" s="93" t="s">
        <v>115</v>
      </c>
      <c r="N13" s="94">
        <v>0</v>
      </c>
      <c r="O13" s="94">
        <v>3</v>
      </c>
      <c r="P13" s="95">
        <v>8</v>
      </c>
      <c r="Q13" s="95"/>
    </row>
    <row r="14" spans="1:17" ht="75" x14ac:dyDescent="0.25">
      <c r="A14" s="86">
        <v>6</v>
      </c>
      <c r="B14" s="87" t="s">
        <v>11</v>
      </c>
      <c r="C14" s="88" t="s">
        <v>17</v>
      </c>
      <c r="D14" s="88" t="s">
        <v>5</v>
      </c>
      <c r="E14" s="88" t="s">
        <v>6</v>
      </c>
      <c r="F14" s="88" t="s">
        <v>120</v>
      </c>
      <c r="G14" s="87" t="s">
        <v>121</v>
      </c>
      <c r="H14" s="87" t="s">
        <v>85</v>
      </c>
      <c r="I14" s="87" t="s">
        <v>113</v>
      </c>
      <c r="J14" s="88" t="s">
        <v>114</v>
      </c>
      <c r="K14" s="88"/>
      <c r="L14" s="88">
        <v>6</v>
      </c>
      <c r="M14" s="88" t="s">
        <v>122</v>
      </c>
      <c r="N14" s="89">
        <v>200000</v>
      </c>
      <c r="O14" s="89">
        <v>0</v>
      </c>
      <c r="P14" s="90">
        <v>0</v>
      </c>
      <c r="Q14" s="90"/>
    </row>
    <row r="15" spans="1:17" ht="90" x14ac:dyDescent="0.25">
      <c r="A15" s="91">
        <v>6</v>
      </c>
      <c r="B15" s="92" t="s">
        <v>11</v>
      </c>
      <c r="C15" s="93" t="s">
        <v>17</v>
      </c>
      <c r="D15" s="93" t="s">
        <v>5</v>
      </c>
      <c r="E15" s="93" t="s">
        <v>6</v>
      </c>
      <c r="F15" s="93" t="s">
        <v>123</v>
      </c>
      <c r="G15" s="92" t="s">
        <v>124</v>
      </c>
      <c r="H15" s="92" t="s">
        <v>85</v>
      </c>
      <c r="I15" s="92" t="s">
        <v>113</v>
      </c>
      <c r="J15" s="93" t="s">
        <v>114</v>
      </c>
      <c r="K15" s="93"/>
      <c r="L15" s="93">
        <v>6</v>
      </c>
      <c r="M15" s="93" t="s">
        <v>125</v>
      </c>
      <c r="N15" s="94">
        <v>200000</v>
      </c>
      <c r="O15" s="94">
        <v>0</v>
      </c>
      <c r="P15" s="95">
        <v>0</v>
      </c>
      <c r="Q15" s="95"/>
    </row>
    <row r="16" spans="1:17" ht="30" x14ac:dyDescent="0.25">
      <c r="A16" s="86">
        <v>6</v>
      </c>
      <c r="B16" s="87" t="s">
        <v>11</v>
      </c>
      <c r="C16" s="88" t="s">
        <v>17</v>
      </c>
      <c r="D16" s="88" t="s">
        <v>5</v>
      </c>
      <c r="E16" s="88" t="s">
        <v>6</v>
      </c>
      <c r="F16" s="88" t="s">
        <v>89</v>
      </c>
      <c r="G16" s="87" t="s">
        <v>90</v>
      </c>
      <c r="H16" s="87" t="s">
        <v>91</v>
      </c>
      <c r="I16" s="87" t="s">
        <v>92</v>
      </c>
      <c r="J16" s="88" t="s">
        <v>93</v>
      </c>
      <c r="K16" s="88"/>
      <c r="L16" s="88">
        <v>6</v>
      </c>
      <c r="M16" s="88" t="s">
        <v>126</v>
      </c>
      <c r="N16" s="89">
        <v>114498848</v>
      </c>
      <c r="O16" s="89">
        <v>11571000</v>
      </c>
      <c r="P16" s="90">
        <v>7522852.9800000004</v>
      </c>
      <c r="Q16" s="90"/>
    </row>
    <row r="17" spans="1:17" ht="60" x14ac:dyDescent="0.25">
      <c r="A17" s="91">
        <v>6</v>
      </c>
      <c r="B17" s="92" t="s">
        <v>11</v>
      </c>
      <c r="C17" s="93" t="s">
        <v>17</v>
      </c>
      <c r="D17" s="93" t="s">
        <v>5</v>
      </c>
      <c r="E17" s="93" t="s">
        <v>6</v>
      </c>
      <c r="F17" s="93" t="s">
        <v>127</v>
      </c>
      <c r="G17" s="92" t="s">
        <v>128</v>
      </c>
      <c r="H17" s="92" t="s">
        <v>97</v>
      </c>
      <c r="I17" s="92" t="s">
        <v>118</v>
      </c>
      <c r="J17" s="93" t="s">
        <v>119</v>
      </c>
      <c r="K17" s="93" t="s">
        <v>120</v>
      </c>
      <c r="L17" s="93">
        <v>6</v>
      </c>
      <c r="M17" s="93" t="s">
        <v>122</v>
      </c>
      <c r="N17" s="94">
        <v>0</v>
      </c>
      <c r="O17" s="94">
        <v>4</v>
      </c>
      <c r="P17" s="95">
        <v>31</v>
      </c>
      <c r="Q17" s="95"/>
    </row>
    <row r="18" spans="1:17" ht="60" x14ac:dyDescent="0.25">
      <c r="A18" s="86">
        <v>6</v>
      </c>
      <c r="B18" s="87" t="s">
        <v>11</v>
      </c>
      <c r="C18" s="88" t="s">
        <v>17</v>
      </c>
      <c r="D18" s="88" t="s">
        <v>5</v>
      </c>
      <c r="E18" s="88" t="s">
        <v>6</v>
      </c>
      <c r="F18" s="88" t="s">
        <v>129</v>
      </c>
      <c r="G18" s="87" t="s">
        <v>130</v>
      </c>
      <c r="H18" s="87" t="s">
        <v>97</v>
      </c>
      <c r="I18" s="87" t="s">
        <v>118</v>
      </c>
      <c r="J18" s="88" t="s">
        <v>119</v>
      </c>
      <c r="K18" s="88" t="s">
        <v>123</v>
      </c>
      <c r="L18" s="88">
        <v>6</v>
      </c>
      <c r="M18" s="88" t="s">
        <v>125</v>
      </c>
      <c r="N18" s="89">
        <v>0</v>
      </c>
      <c r="O18" s="89">
        <v>4</v>
      </c>
      <c r="P18" s="90">
        <v>5</v>
      </c>
      <c r="Q18" s="90"/>
    </row>
    <row r="19" spans="1:17" ht="30" x14ac:dyDescent="0.25">
      <c r="A19" s="91">
        <v>6</v>
      </c>
      <c r="B19" s="92" t="s">
        <v>11</v>
      </c>
      <c r="C19" s="93" t="s">
        <v>18</v>
      </c>
      <c r="D19" s="93" t="s">
        <v>5</v>
      </c>
      <c r="E19" s="93" t="s">
        <v>6</v>
      </c>
      <c r="F19" s="93" t="s">
        <v>131</v>
      </c>
      <c r="G19" s="92" t="s">
        <v>132</v>
      </c>
      <c r="H19" s="92" t="s">
        <v>85</v>
      </c>
      <c r="I19" s="92" t="s">
        <v>133</v>
      </c>
      <c r="J19" s="93" t="s">
        <v>134</v>
      </c>
      <c r="K19" s="93"/>
      <c r="L19" s="93">
        <v>7</v>
      </c>
      <c r="M19" s="93" t="s">
        <v>135</v>
      </c>
      <c r="N19" s="94">
        <v>36.4</v>
      </c>
      <c r="O19" s="94">
        <v>1.4</v>
      </c>
      <c r="P19" s="95">
        <v>8.15</v>
      </c>
      <c r="Q19" s="95"/>
    </row>
    <row r="20" spans="1:17" ht="30" x14ac:dyDescent="0.25">
      <c r="A20" s="86">
        <v>6</v>
      </c>
      <c r="B20" s="87" t="s">
        <v>11</v>
      </c>
      <c r="C20" s="88" t="s">
        <v>18</v>
      </c>
      <c r="D20" s="88" t="s">
        <v>5</v>
      </c>
      <c r="E20" s="88" t="s">
        <v>6</v>
      </c>
      <c r="F20" s="88" t="s">
        <v>89</v>
      </c>
      <c r="G20" s="87" t="s">
        <v>90</v>
      </c>
      <c r="H20" s="87" t="s">
        <v>91</v>
      </c>
      <c r="I20" s="87" t="s">
        <v>92</v>
      </c>
      <c r="J20" s="88" t="s">
        <v>93</v>
      </c>
      <c r="K20" s="88"/>
      <c r="L20" s="88">
        <v>7</v>
      </c>
      <c r="M20" s="88" t="s">
        <v>136</v>
      </c>
      <c r="N20" s="98">
        <v>243817304</v>
      </c>
      <c r="O20" s="89">
        <v>85000000</v>
      </c>
      <c r="P20" s="99">
        <v>169034153.88</v>
      </c>
      <c r="Q20" s="90"/>
    </row>
    <row r="21" spans="1:17" ht="45" x14ac:dyDescent="0.25">
      <c r="A21" s="91">
        <v>6</v>
      </c>
      <c r="B21" s="92" t="s">
        <v>11</v>
      </c>
      <c r="C21" s="93" t="s">
        <v>19</v>
      </c>
      <c r="D21" s="93" t="s">
        <v>9</v>
      </c>
      <c r="E21" s="93" t="s">
        <v>6</v>
      </c>
      <c r="F21" s="93" t="s">
        <v>137</v>
      </c>
      <c r="G21" s="92" t="s">
        <v>138</v>
      </c>
      <c r="H21" s="92" t="s">
        <v>85</v>
      </c>
      <c r="I21" s="92" t="s">
        <v>118</v>
      </c>
      <c r="J21" s="93" t="s">
        <v>119</v>
      </c>
      <c r="K21" s="93"/>
      <c r="L21" s="93">
        <v>8</v>
      </c>
      <c r="M21" s="93" t="s">
        <v>139</v>
      </c>
      <c r="N21" s="94">
        <v>70</v>
      </c>
      <c r="O21" s="94">
        <v>14</v>
      </c>
      <c r="P21" s="95">
        <v>0</v>
      </c>
      <c r="Q21" s="95"/>
    </row>
    <row r="22" spans="1:17" ht="135" x14ac:dyDescent="0.25">
      <c r="A22" s="86">
        <v>6</v>
      </c>
      <c r="B22" s="87" t="s">
        <v>11</v>
      </c>
      <c r="C22" s="88" t="s">
        <v>19</v>
      </c>
      <c r="D22" s="88" t="s">
        <v>9</v>
      </c>
      <c r="E22" s="88" t="s">
        <v>6</v>
      </c>
      <c r="F22" s="88" t="s">
        <v>140</v>
      </c>
      <c r="G22" s="87" t="s">
        <v>141</v>
      </c>
      <c r="H22" s="87" t="s">
        <v>85</v>
      </c>
      <c r="I22" s="87" t="s">
        <v>118</v>
      </c>
      <c r="J22" s="88" t="s">
        <v>119</v>
      </c>
      <c r="K22" s="88"/>
      <c r="L22" s="88">
        <v>8</v>
      </c>
      <c r="M22" s="88" t="s">
        <v>142</v>
      </c>
      <c r="N22" s="89">
        <v>110</v>
      </c>
      <c r="O22" s="89">
        <v>22</v>
      </c>
      <c r="P22" s="90">
        <v>0</v>
      </c>
      <c r="Q22" s="90"/>
    </row>
    <row r="23" spans="1:17" ht="30" x14ac:dyDescent="0.25">
      <c r="A23" s="91">
        <v>6</v>
      </c>
      <c r="B23" s="92" t="s">
        <v>11</v>
      </c>
      <c r="C23" s="93" t="s">
        <v>19</v>
      </c>
      <c r="D23" s="93" t="s">
        <v>9</v>
      </c>
      <c r="E23" s="93" t="s">
        <v>6</v>
      </c>
      <c r="F23" s="93" t="s">
        <v>89</v>
      </c>
      <c r="G23" s="92" t="s">
        <v>90</v>
      </c>
      <c r="H23" s="92" t="s">
        <v>91</v>
      </c>
      <c r="I23" s="92" t="s">
        <v>92</v>
      </c>
      <c r="J23" s="93" t="s">
        <v>93</v>
      </c>
      <c r="K23" s="93"/>
      <c r="L23" s="93">
        <v>8</v>
      </c>
      <c r="M23" s="93" t="s">
        <v>143</v>
      </c>
      <c r="N23" s="94">
        <v>12243175</v>
      </c>
      <c r="O23" s="94">
        <v>2758000</v>
      </c>
      <c r="P23" s="95">
        <v>74137.61</v>
      </c>
      <c r="Q23" s="95"/>
    </row>
    <row r="24" spans="1:17" ht="60" x14ac:dyDescent="0.25">
      <c r="A24" s="86">
        <v>6</v>
      </c>
      <c r="B24" s="87" t="s">
        <v>11</v>
      </c>
      <c r="C24" s="88" t="s">
        <v>20</v>
      </c>
      <c r="D24" s="88" t="s">
        <v>5</v>
      </c>
      <c r="E24" s="88" t="s">
        <v>6</v>
      </c>
      <c r="F24" s="88" t="s">
        <v>144</v>
      </c>
      <c r="G24" s="87" t="s">
        <v>145</v>
      </c>
      <c r="H24" s="87" t="s">
        <v>85</v>
      </c>
      <c r="I24" s="87" t="s">
        <v>113</v>
      </c>
      <c r="J24" s="88" t="s">
        <v>114</v>
      </c>
      <c r="K24" s="88"/>
      <c r="L24" s="88">
        <v>9</v>
      </c>
      <c r="M24" s="88" t="s">
        <v>146</v>
      </c>
      <c r="N24" s="89">
        <v>1200000</v>
      </c>
      <c r="O24" s="89">
        <v>140600</v>
      </c>
      <c r="P24" s="90">
        <v>1059389</v>
      </c>
      <c r="Q24" s="90"/>
    </row>
    <row r="25" spans="1:17" ht="30" x14ac:dyDescent="0.25">
      <c r="A25" s="91">
        <v>6</v>
      </c>
      <c r="B25" s="92" t="s">
        <v>11</v>
      </c>
      <c r="C25" s="93" t="s">
        <v>20</v>
      </c>
      <c r="D25" s="93" t="s">
        <v>5</v>
      </c>
      <c r="E25" s="93" t="s">
        <v>6</v>
      </c>
      <c r="F25" s="93" t="s">
        <v>89</v>
      </c>
      <c r="G25" s="92" t="s">
        <v>90</v>
      </c>
      <c r="H25" s="92" t="s">
        <v>91</v>
      </c>
      <c r="I25" s="92" t="s">
        <v>92</v>
      </c>
      <c r="J25" s="93" t="s">
        <v>93</v>
      </c>
      <c r="K25" s="93"/>
      <c r="L25" s="93">
        <v>9</v>
      </c>
      <c r="M25" s="93" t="s">
        <v>147</v>
      </c>
      <c r="N25" s="94">
        <v>44000604</v>
      </c>
      <c r="O25" s="94">
        <v>7255000</v>
      </c>
      <c r="P25" s="95">
        <v>16167493.689999999</v>
      </c>
      <c r="Q25" s="95"/>
    </row>
    <row r="26" spans="1:17" ht="30" x14ac:dyDescent="0.25">
      <c r="A26" s="86">
        <v>6</v>
      </c>
      <c r="B26" s="87" t="s">
        <v>11</v>
      </c>
      <c r="C26" s="88" t="s">
        <v>21</v>
      </c>
      <c r="D26" s="88" t="s">
        <v>9</v>
      </c>
      <c r="E26" s="88" t="s">
        <v>6</v>
      </c>
      <c r="F26" s="88" t="s">
        <v>148</v>
      </c>
      <c r="G26" s="87" t="s">
        <v>149</v>
      </c>
      <c r="H26" s="87" t="s">
        <v>85</v>
      </c>
      <c r="I26" s="87" t="s">
        <v>118</v>
      </c>
      <c r="J26" s="88" t="s">
        <v>119</v>
      </c>
      <c r="K26" s="88"/>
      <c r="L26" s="88">
        <v>9</v>
      </c>
      <c r="M26" s="88" t="s">
        <v>150</v>
      </c>
      <c r="N26" s="89">
        <v>85</v>
      </c>
      <c r="O26" s="89">
        <v>50</v>
      </c>
      <c r="P26" s="90">
        <v>90</v>
      </c>
      <c r="Q26" s="90"/>
    </row>
    <row r="27" spans="1:17" ht="60" x14ac:dyDescent="0.25">
      <c r="A27" s="91">
        <v>6</v>
      </c>
      <c r="B27" s="92" t="s">
        <v>11</v>
      </c>
      <c r="C27" s="93" t="s">
        <v>21</v>
      </c>
      <c r="D27" s="93" t="s">
        <v>9</v>
      </c>
      <c r="E27" s="93" t="s">
        <v>6</v>
      </c>
      <c r="F27" s="93" t="s">
        <v>151</v>
      </c>
      <c r="G27" s="92" t="s">
        <v>152</v>
      </c>
      <c r="H27" s="92" t="s">
        <v>85</v>
      </c>
      <c r="I27" s="92" t="s">
        <v>118</v>
      </c>
      <c r="J27" s="93" t="s">
        <v>119</v>
      </c>
      <c r="K27" s="93"/>
      <c r="L27" s="93">
        <v>9</v>
      </c>
      <c r="M27" s="93" t="s">
        <v>153</v>
      </c>
      <c r="N27" s="94">
        <v>40850</v>
      </c>
      <c r="O27" s="94">
        <v>16340</v>
      </c>
      <c r="P27" s="95">
        <v>38301</v>
      </c>
      <c r="Q27" s="95"/>
    </row>
    <row r="28" spans="1:17" ht="30" x14ac:dyDescent="0.25">
      <c r="A28" s="86">
        <v>6</v>
      </c>
      <c r="B28" s="87" t="s">
        <v>11</v>
      </c>
      <c r="C28" s="88" t="s">
        <v>21</v>
      </c>
      <c r="D28" s="88" t="s">
        <v>9</v>
      </c>
      <c r="E28" s="88" t="s">
        <v>6</v>
      </c>
      <c r="F28" s="88" t="s">
        <v>89</v>
      </c>
      <c r="G28" s="87" t="s">
        <v>90</v>
      </c>
      <c r="H28" s="87" t="s">
        <v>91</v>
      </c>
      <c r="I28" s="87" t="s">
        <v>92</v>
      </c>
      <c r="J28" s="88" t="s">
        <v>93</v>
      </c>
      <c r="K28" s="88"/>
      <c r="L28" s="88">
        <v>9</v>
      </c>
      <c r="M28" s="88" t="s">
        <v>154</v>
      </c>
      <c r="N28" s="89">
        <v>186730725</v>
      </c>
      <c r="O28" s="89">
        <v>30040000</v>
      </c>
      <c r="P28" s="90">
        <v>68701099.230000004</v>
      </c>
      <c r="Q28" s="90"/>
    </row>
    <row r="29" spans="1:17" ht="90" x14ac:dyDescent="0.25">
      <c r="A29" s="91">
        <v>6</v>
      </c>
      <c r="B29" s="92" t="s">
        <v>11</v>
      </c>
      <c r="C29" s="93" t="s">
        <v>22</v>
      </c>
      <c r="D29" s="93" t="s">
        <v>5</v>
      </c>
      <c r="E29" s="93" t="s">
        <v>6</v>
      </c>
      <c r="F29" s="93" t="s">
        <v>155</v>
      </c>
      <c r="G29" s="92" t="s">
        <v>156</v>
      </c>
      <c r="H29" s="92" t="s">
        <v>85</v>
      </c>
      <c r="I29" s="92" t="s">
        <v>113</v>
      </c>
      <c r="J29" s="93" t="s">
        <v>114</v>
      </c>
      <c r="K29" s="93"/>
      <c r="L29" s="93">
        <v>10</v>
      </c>
      <c r="M29" s="93" t="s">
        <v>157</v>
      </c>
      <c r="N29" s="94">
        <v>2150</v>
      </c>
      <c r="O29" s="94">
        <v>360</v>
      </c>
      <c r="P29" s="95">
        <v>4673</v>
      </c>
      <c r="Q29" s="95"/>
    </row>
    <row r="30" spans="1:17" ht="30" x14ac:dyDescent="0.25">
      <c r="A30" s="86">
        <v>6</v>
      </c>
      <c r="B30" s="87" t="s">
        <v>11</v>
      </c>
      <c r="C30" s="88" t="s">
        <v>22</v>
      </c>
      <c r="D30" s="88" t="s">
        <v>5</v>
      </c>
      <c r="E30" s="88" t="s">
        <v>6</v>
      </c>
      <c r="F30" s="88" t="s">
        <v>89</v>
      </c>
      <c r="G30" s="87" t="s">
        <v>90</v>
      </c>
      <c r="H30" s="87" t="s">
        <v>91</v>
      </c>
      <c r="I30" s="87" t="s">
        <v>92</v>
      </c>
      <c r="J30" s="88" t="s">
        <v>93</v>
      </c>
      <c r="K30" s="88"/>
      <c r="L30" s="88">
        <v>10</v>
      </c>
      <c r="M30" s="88" t="s">
        <v>157</v>
      </c>
      <c r="N30" s="89">
        <v>37564604</v>
      </c>
      <c r="O30" s="89">
        <v>742000</v>
      </c>
      <c r="P30" s="90">
        <v>2246657.8199999998</v>
      </c>
      <c r="Q30" s="90"/>
    </row>
  </sheetData>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3</vt:i4>
      </vt:variant>
      <vt:variant>
        <vt:lpstr>Περιοχές με ονόματα</vt:lpstr>
      </vt:variant>
      <vt:variant>
        <vt:i4>2</vt:i4>
      </vt:variant>
    </vt:vector>
  </HeadingPairs>
  <TitlesOfParts>
    <vt:vector size="5" baseType="lpstr">
      <vt:lpstr>17_ΕΤΗΣΙΑ ΚΑΤΑΝΟΜΗ</vt:lpstr>
      <vt:lpstr>18Α_18Γ_mix</vt:lpstr>
      <vt:lpstr>28_PF</vt:lpstr>
      <vt:lpstr>'18Α_18Γ_mix'!Print_Area</vt:lpstr>
      <vt:lpstr>'18Α_18Γ_mix'!Print_Titles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Eeftheria Efthymiou</dc:creator>
  <cp:lastModifiedBy>Kostaras George</cp:lastModifiedBy>
  <cp:lastPrinted>2019-10-22T08:12:18Z</cp:lastPrinted>
  <dcterms:created xsi:type="dcterms:W3CDTF">2019-07-15T11:51:17Z</dcterms:created>
  <dcterms:modified xsi:type="dcterms:W3CDTF">2020-06-11T10:27:45Z</dcterms:modified>
</cp:coreProperties>
</file>